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ojects\15xxxx\150199 AC Motor Driver\04_production\bom\"/>
    </mc:Choice>
  </mc:AlternateContent>
  <xr:revisionPtr revIDLastSave="0" documentId="13_ncr:1_{3C561CBC-FDAD-4F87-8536-62260B65A633}" xr6:coauthVersionLast="44" xr6:coauthVersionMax="44" xr10:uidLastSave="{00000000-0000-0000-0000-000000000000}"/>
  <bookViews>
    <workbookView xWindow="-28920" yWindow="-120" windowWidth="29040" windowHeight="15840" tabRatio="212" xr2:uid="{00000000-000D-0000-FFFF-FFFF00000000}"/>
  </bookViews>
  <sheets>
    <sheet name="BOM" sheetId="1" r:id="rId1"/>
    <sheet name="history" sheetId="2" r:id="rId2"/>
  </sheets>
  <definedNames>
    <definedName name="_xlnm.Print_Area" localSheetId="0">BOM!$A$2:$I$36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10" i="1"/>
  <c r="F14" i="1"/>
  <c r="F23" i="1"/>
  <c r="J11" i="1" l="1"/>
  <c r="L11" i="1" s="1"/>
  <c r="J8" i="1"/>
  <c r="L8" i="1" s="1"/>
  <c r="J7" i="1"/>
  <c r="L7" i="1" s="1"/>
  <c r="J6" i="1"/>
  <c r="L6" i="1" s="1"/>
  <c r="J18" i="1" l="1"/>
  <c r="L18" i="1" s="1"/>
  <c r="J4" i="1" l="1"/>
  <c r="L4" i="1" s="1"/>
  <c r="J30" i="1" l="1"/>
  <c r="J27" i="1" l="1"/>
  <c r="J12" i="1"/>
  <c r="L12" i="1" s="1"/>
  <c r="L28" i="1" l="1"/>
  <c r="J28" i="1"/>
  <c r="J5" i="1" l="1"/>
  <c r="L5" i="1" s="1"/>
  <c r="J29" i="1" l="1"/>
  <c r="L29" i="1" s="1"/>
  <c r="J19" i="1" l="1"/>
  <c r="L19" i="1" s="1"/>
  <c r="J21" i="1" l="1"/>
  <c r="L21" i="1" s="1"/>
  <c r="J20" i="1"/>
  <c r="L20" i="1" s="1"/>
  <c r="J16" i="1" l="1"/>
  <c r="L16" i="1" s="1"/>
  <c r="J3" i="1" l="1"/>
  <c r="J34" i="1" l="1"/>
  <c r="L34" i="1" s="1"/>
  <c r="J33" i="1"/>
  <c r="L33" i="1" s="1"/>
  <c r="J32" i="1"/>
  <c r="L32" i="1" s="1"/>
  <c r="J31" i="1"/>
  <c r="L31" i="1" s="1"/>
  <c r="J24" i="1" l="1"/>
  <c r="L24" i="1" s="1"/>
  <c r="J23" i="1" l="1"/>
  <c r="L23" i="1" s="1"/>
  <c r="J14" i="1"/>
  <c r="L14" i="1" s="1"/>
  <c r="J10" i="1"/>
  <c r="L10" i="1" s="1"/>
  <c r="J9" i="1"/>
  <c r="L9" i="1" s="1"/>
  <c r="J15" i="1"/>
  <c r="L15" i="1" s="1"/>
  <c r="J22" i="1"/>
  <c r="L22" i="1" s="1"/>
  <c r="J17" i="1"/>
  <c r="L17" i="1" s="1"/>
  <c r="J26" i="1"/>
  <c r="L26" i="1" s="1"/>
  <c r="J25" i="1"/>
  <c r="L25" i="1" s="1"/>
  <c r="L27" i="1" l="1"/>
  <c r="L30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</calcChain>
</file>

<file path=xl/sharedStrings.xml><?xml version="1.0" encoding="utf-8"?>
<sst xmlns="http://schemas.openxmlformats.org/spreadsheetml/2006/main" count="146" uniqueCount="133">
  <si>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</si>
  <si>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</si>
  <si>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</si>
  <si>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</si>
  <si>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</si>
  <si>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</si>
  <si>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</si>
  <si>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</si>
  <si>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</si>
  <si>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</si>
  <si>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Misc.</t>
  </si>
  <si>
    <t>DOCUMENT HISTORY</t>
  </si>
  <si>
    <t>Date</t>
  </si>
  <si>
    <t>Rev.</t>
  </si>
  <si>
    <t>Author</t>
  </si>
  <si>
    <t>Qnt</t>
  </si>
  <si>
    <t>BOMformul</t>
  </si>
  <si>
    <t>BOM for editors</t>
  </si>
  <si>
    <t>Comments</t>
  </si>
  <si>
    <t>Multicomp</t>
  </si>
  <si>
    <t>TEXAS INSTRUMENTS</t>
  </si>
  <si>
    <t>Mouser</t>
  </si>
  <si>
    <t>Panasonic</t>
  </si>
  <si>
    <t>K2</t>
  </si>
  <si>
    <t>ELPP-R-0207-1000</t>
  </si>
  <si>
    <t>R1</t>
  </si>
  <si>
    <r>
      <t>10 k</t>
    </r>
    <r>
      <rPr>
        <sz val="10"/>
        <rFont val="Calibri"/>
        <family val="2"/>
      </rPr>
      <t>Ω</t>
    </r>
    <r>
      <rPr>
        <sz val="10"/>
        <rFont val="Arial"/>
        <family val="2"/>
      </rPr>
      <t>, ± 5%, 250 mW, 250V</t>
    </r>
  </si>
  <si>
    <t xml:space="preserve">     MCF 0.25W 10K </t>
  </si>
  <si>
    <t xml:space="preserve">     MCF 0.25W 1K </t>
  </si>
  <si>
    <r>
      <t>1 k</t>
    </r>
    <r>
      <rPr>
        <sz val="10"/>
        <rFont val="Calibri"/>
        <family val="2"/>
      </rPr>
      <t>Ω</t>
    </r>
    <r>
      <rPr>
        <sz val="10"/>
        <rFont val="Arial"/>
        <family val="2"/>
      </rPr>
      <t>, ± 5%, 250 mW, 250V</t>
    </r>
  </si>
  <si>
    <t>R6</t>
  </si>
  <si>
    <t>470 µF, 50 V, AM Series, ± 20%</t>
  </si>
  <si>
    <t>ELPP-CP-500-1000</t>
  </si>
  <si>
    <t>ECA1HAM471X</t>
  </si>
  <si>
    <t>PANASONIC ELECTRONIC COMPONENTS</t>
  </si>
  <si>
    <t>ECQ-E6224RKF</t>
  </si>
  <si>
    <t>667-ECQ-E6224RKF</t>
  </si>
  <si>
    <t>0.22uF, 630VDC, 10% MPET</t>
  </si>
  <si>
    <t>10mm</t>
  </si>
  <si>
    <t>D1</t>
  </si>
  <si>
    <t>D2</t>
  </si>
  <si>
    <t>1N4007-T</t>
  </si>
  <si>
    <t>ELPP-DO-41</t>
  </si>
  <si>
    <t xml:space="preserve"> 1N4007-T -  DIODE, STANDARD RECOVERY</t>
  </si>
  <si>
    <t>1N4742A -  ZENER DIODE, 1W, 12V</t>
  </si>
  <si>
    <t>1N4742A</t>
  </si>
  <si>
    <t>B1,B2,B3</t>
  </si>
  <si>
    <t>DB107</t>
  </si>
  <si>
    <t>Rectron</t>
  </si>
  <si>
    <t>DB107, Bridge Rectifiers 1A 1000V</t>
  </si>
  <si>
    <t xml:space="preserve">DB-1 </t>
  </si>
  <si>
    <t xml:space="preserve">583-DB107 </t>
  </si>
  <si>
    <t xml:space="preserve">PC817X3NSZ1B </t>
  </si>
  <si>
    <t xml:space="preserve">852-PC817X3NSZ1B </t>
  </si>
  <si>
    <t xml:space="preserve">DIP-4 </t>
  </si>
  <si>
    <t>Sharp Microelectronics</t>
  </si>
  <si>
    <t xml:space="preserve">PC817X3NSZ1B, Transistor Output Optocouplers </t>
  </si>
  <si>
    <t>T1</t>
  </si>
  <si>
    <t>T2</t>
  </si>
  <si>
    <t>STW26NM60N</t>
  </si>
  <si>
    <t xml:space="preserve"> STMICROELECTRONICS</t>
  </si>
  <si>
    <t xml:space="preserve">TO-247 </t>
  </si>
  <si>
    <t>STW26NM60N - MOSFET, N Channel, 20 A, 600 V</t>
  </si>
  <si>
    <t xml:space="preserve">BC547B </t>
  </si>
  <si>
    <t xml:space="preserve"> BC547B - NPN, 45 V</t>
  </si>
  <si>
    <t>TO-92</t>
  </si>
  <si>
    <t>K4</t>
  </si>
  <si>
    <t>HS1</t>
  </si>
  <si>
    <t>HS2</t>
  </si>
  <si>
    <t>658-60ABT1E</t>
  </si>
  <si>
    <t>WAKEFIELD SOLUTIONS</t>
  </si>
  <si>
    <t xml:space="preserve">658-60ABT1E -  HEAT SINK, ALUMINIUM, 27.9MM </t>
  </si>
  <si>
    <t>OHMITE</t>
  </si>
  <si>
    <t xml:space="preserve">4527 -  FUSE HOLDER, 5 X 20MM, PCB MOUNT </t>
  </si>
  <si>
    <t>KEYSTONE</t>
  </si>
  <si>
    <t>F1</t>
  </si>
  <si>
    <t xml:space="preserve">5mm x 20mm </t>
  </si>
  <si>
    <t xml:space="preserve">4527 </t>
  </si>
  <si>
    <t xml:space="preserve">4527C -  FUSE HOLDER COVER </t>
  </si>
  <si>
    <t xml:space="preserve">4527C </t>
  </si>
  <si>
    <t xml:space="preserve"> FUSE, CARTRIDGE, 6A, 5X20MM, TIME DELAY </t>
  </si>
  <si>
    <t>EATON BUSSMANN SERIES</t>
  </si>
  <si>
    <t>BK/GMC-6-R</t>
  </si>
  <si>
    <t>5mm x 20mm</t>
  </si>
  <si>
    <t>OMRON ELECTRONIC COMPONENTS</t>
  </si>
  <si>
    <t>RE1</t>
  </si>
  <si>
    <t>GMKDS 3/ 2-7,62</t>
  </si>
  <si>
    <t>PHOENIX CONTACT</t>
  </si>
  <si>
    <t>ELPP-TB-762-2</t>
  </si>
  <si>
    <t xml:space="preserve">GMKDS 3/ 3-7,62 </t>
  </si>
  <si>
    <t>ELPP-TB-762-3</t>
  </si>
  <si>
    <t>VR1</t>
  </si>
  <si>
    <t xml:space="preserve">Axial Leaded </t>
  </si>
  <si>
    <t xml:space="preserve">MCF 2W 2K2 </t>
  </si>
  <si>
    <t>2.2 kohm, MCF Series, 2 W, ± 5%</t>
  </si>
  <si>
    <t xml:space="preserve">560 Ohm 5%, Through Hole 5W </t>
  </si>
  <si>
    <t>Yageo</t>
  </si>
  <si>
    <t xml:space="preserve">SQP500JB-560R </t>
  </si>
  <si>
    <t xml:space="preserve">603-SQP500JB-560R </t>
  </si>
  <si>
    <t>B4</t>
  </si>
  <si>
    <t>KBPC3510</t>
  </si>
  <si>
    <t>KBPC3510, Bridge Rectifier Diode, Single, 1 kV, 35 A</t>
  </si>
  <si>
    <t>Terminal Block, 7.62 mm, 3 Ways</t>
  </si>
  <si>
    <t>Terminal Block, 7.62 mm, 2 Ways</t>
  </si>
  <si>
    <t>Varistors 275VAC 470J 700V CLAMP 22KAPK 25MM</t>
  </si>
  <si>
    <t>Littelfuse</t>
  </si>
  <si>
    <t>V25S275P</t>
  </si>
  <si>
    <t xml:space="preserve">Disc 25 mm </t>
  </si>
  <si>
    <t xml:space="preserve">576-V25S275P </t>
  </si>
  <si>
    <t>R2,R4</t>
  </si>
  <si>
    <t>R3</t>
  </si>
  <si>
    <t xml:space="preserve">R5 </t>
  </si>
  <si>
    <t>C1,C2</t>
  </si>
  <si>
    <t>C3,C4</t>
  </si>
  <si>
    <t>IC1,IC2</t>
  </si>
  <si>
    <t>K1,K3</t>
  </si>
  <si>
    <t>G2R-14-DC12  -  General Purpose Relay</t>
  </si>
  <si>
    <t xml:space="preserve">G2R-14-DC12 </t>
  </si>
  <si>
    <t>6 Contacts, Header, Quickie Series, Through Hole, 2 Rows</t>
  </si>
  <si>
    <t>AMPHENOL ICC (FCI)</t>
  </si>
  <si>
    <t xml:space="preserve">     75869-131LF </t>
  </si>
  <si>
    <t>2.54mm</t>
  </si>
  <si>
    <t>WV-T247-101E - HEAT SINK, TO-247</t>
  </si>
  <si>
    <t>WV-T247-101E</t>
  </si>
  <si>
    <t>Isolation Transformer, EI 42, 5 VA, 2 x 12V, 200 mA, 1 x 230V</t>
  </si>
  <si>
    <t xml:space="preserve"> MYRRA</t>
  </si>
  <si>
    <t xml:space="preserve">44237 </t>
  </si>
  <si>
    <t>BOM::150199-1 AC Motor Driver :v1.5</t>
  </si>
  <si>
    <t>TR1</t>
  </si>
  <si>
    <t>47 kohm, rox3s Series, 3 W, ± 5%</t>
  </si>
  <si>
    <t>rs214-2982</t>
  </si>
  <si>
    <t>ROX3SJ47k</t>
  </si>
  <si>
    <t>TE Connectivity ROX3S Series Axial Resistor 47kΩ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</si>
</sst>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  <font>
      <u/>
      <sz val="10"/>
      <color theme="10"/>
      <name val="Arial"/>
      <family val="2"/>
    </font>
    <font>
      <sz val="9"/>
      <color rgb="FF333333"/>
      <name val="Verdana"/>
      <family val="2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Font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49" fontId="2" fillId="2" borderId="0" xfId="0" applyNumberFormat="1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11" fillId="0" borderId="0" xfId="1" applyAlignment="1" applyProtection="1">
      <alignment horizontal="center"/>
    </xf>
    <xf numFmtId="0" fontId="0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 wrapText="1"/>
    </xf>
    <xf numFmtId="49" fontId="1" fillId="2" borderId="0" xfId="0" applyNumberFormat="1" applyFont="1" applyFill="1" applyAlignment="1">
      <alignment horizontal="center"/>
    </xf>
    <xf numFmtId="0" fontId="5" fillId="3" borderId="3" xfId="0" applyFont="1" applyFill="1" applyBorder="1" applyAlignment="1">
      <alignment vertical="top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topLeftCell="C1" zoomScaleNormal="100" workbookViewId="0">
      <selection activeCell="K5" sqref="K5"/>
    </sheetView>
  </sheetViews>
  <sheetFormatPr defaultColWidth="11.5703125" defaultRowHeight="12.75" x14ac:dyDescent="0.2"/>
  <cols>
    <col min="1" max="1" width="54" style="11" bestFit="1" customWidth="1"/>
    <col min="2" max="2" width="52.5703125" style="11" customWidth="1"/>
    <col min="3" max="3" width="28.140625" style="11" customWidth="1"/>
    <col min="4" max="4" width="23.85546875" style="11" customWidth="1"/>
    <col min="5" max="5" width="24" style="11" customWidth="1"/>
    <col min="6" max="6" width="6.140625" style="18" bestFit="1" customWidth="1"/>
    <col min="7" max="7" width="10.42578125" style="18" bestFit="1" customWidth="1"/>
    <col min="8" max="8" width="11.140625" style="18" bestFit="1" customWidth="1"/>
    <col min="9" max="9" width="22.42578125" style="18" bestFit="1" customWidth="1"/>
    <col min="10" max="10" width="54.7109375" style="18" bestFit="1" customWidth="1"/>
    <col min="11" max="11" width="38.42578125" style="18" customWidth="1"/>
    <col min="12" max="12" width="48.42578125" style="18" bestFit="1" customWidth="1"/>
    <col min="13" max="16384" width="11.5703125" style="18"/>
  </cols>
  <sheetData>
    <row r="1" spans="1:12" s="13" customFormat="1" ht="20.25" x14ac:dyDescent="0.3">
      <c r="A1" s="33" t="s">
        <v>127</v>
      </c>
      <c r="B1" s="33"/>
      <c r="C1" s="33"/>
      <c r="D1" s="33"/>
      <c r="E1" s="33"/>
      <c r="F1" s="33"/>
      <c r="K1" s="14"/>
    </row>
    <row r="2" spans="1:12" s="13" customFormat="1" ht="20.25" x14ac:dyDescent="0.3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13" t="s">
        <v>15</v>
      </c>
      <c r="G2" s="13" t="s">
        <v>5</v>
      </c>
      <c r="H2" s="13" t="s">
        <v>6</v>
      </c>
      <c r="I2" s="13" t="s">
        <v>21</v>
      </c>
      <c r="J2" s="13" t="s">
        <v>16</v>
      </c>
      <c r="K2" s="15" t="s">
        <v>18</v>
      </c>
      <c r="L2" s="15" t="s">
        <v>17</v>
      </c>
    </row>
    <row r="3" spans="1:12" s="16" customFormat="1" ht="15" x14ac:dyDescent="0.2">
      <c r="A3" s="9" t="s">
        <v>7</v>
      </c>
      <c r="B3" s="9"/>
      <c r="C3" s="9"/>
      <c r="D3" s="9"/>
      <c r="E3" s="9"/>
      <c r="F3" s="16">
        <f>SUM(F4:F9)</f>
        <v>6</v>
      </c>
      <c r="J3" s="17" t="str">
        <f>CONCATENATE(E3,IF(ISBLANK(E3),""," = "),A3)</f>
        <v>Resistor</v>
      </c>
    </row>
    <row r="4" spans="1:12" s="31" customFormat="1" ht="15" x14ac:dyDescent="0.2">
      <c r="A4" s="22" t="s">
        <v>129</v>
      </c>
      <c r="B4" s="11" t="s">
        <v>132</v>
      </c>
      <c r="C4" s="22" t="s">
        <v>131</v>
      </c>
      <c r="D4" s="22" t="s">
        <v>92</v>
      </c>
      <c r="E4" s="10" t="s">
        <v>25</v>
      </c>
      <c r="F4" s="18">
        <v>1</v>
      </c>
      <c r="G4" s="18" t="s">
        <v>130</v>
      </c>
      <c r="J4" s="27" t="str">
        <f t="shared" ref="J4:J8" si="0">CONCATENATE(E4,IF(ISBLANK(E4),""," = "),A4)</f>
        <v>R1 = 47 kohm, rox3s Series, 3 W, ± 5%</v>
      </c>
      <c r="K4" s="18" t="s">
        <v>130</v>
      </c>
      <c r="L4" s="27" t="str">
        <f t="shared" ref="L4:L8" si="1">J4</f>
        <v>R1 = 47 kohm, rox3s Series, 3 W, ± 5%</v>
      </c>
    </row>
    <row r="5" spans="1:12" s="31" customFormat="1" ht="15" x14ac:dyDescent="0.2">
      <c r="A5" s="22" t="s">
        <v>26</v>
      </c>
      <c r="B5" s="11" t="s">
        <v>19</v>
      </c>
      <c r="C5" s="22" t="s">
        <v>27</v>
      </c>
      <c r="D5" s="22" t="s">
        <v>24</v>
      </c>
      <c r="E5" s="10" t="s">
        <v>109</v>
      </c>
      <c r="F5" s="18">
        <v>2</v>
      </c>
      <c r="G5" s="18">
        <v>9339060</v>
      </c>
      <c r="J5" s="27" t="str">
        <f t="shared" si="0"/>
        <v>R2,R4 = 10 kΩ, ± 5%, 250 mW, 250V</v>
      </c>
      <c r="L5" s="27" t="str">
        <f t="shared" si="1"/>
        <v>R2,R4 = 10 kΩ, ± 5%, 250 mW, 250V</v>
      </c>
    </row>
    <row r="6" spans="1:12" s="31" customFormat="1" ht="15" x14ac:dyDescent="0.2">
      <c r="A6" s="22" t="s">
        <v>29</v>
      </c>
      <c r="B6" s="11" t="s">
        <v>19</v>
      </c>
      <c r="C6" s="22" t="s">
        <v>28</v>
      </c>
      <c r="D6" s="22" t="s">
        <v>24</v>
      </c>
      <c r="E6" s="10" t="s">
        <v>110</v>
      </c>
      <c r="F6" s="18">
        <v>1</v>
      </c>
      <c r="G6" s="18">
        <v>9339051</v>
      </c>
      <c r="J6" s="27" t="str">
        <f t="shared" si="0"/>
        <v>R3 = 1 kΩ, ± 5%, 250 mW, 250V</v>
      </c>
      <c r="L6" s="27" t="str">
        <f t="shared" si="1"/>
        <v>R3 = 1 kΩ, ± 5%, 250 mW, 250V</v>
      </c>
    </row>
    <row r="7" spans="1:12" s="31" customFormat="1" ht="15" x14ac:dyDescent="0.2">
      <c r="A7" s="22" t="s">
        <v>94</v>
      </c>
      <c r="B7" s="11" t="s">
        <v>19</v>
      </c>
      <c r="C7" s="22" t="s">
        <v>93</v>
      </c>
      <c r="D7" s="22" t="s">
        <v>92</v>
      </c>
      <c r="E7" s="10" t="s">
        <v>111</v>
      </c>
      <c r="F7" s="18">
        <v>1</v>
      </c>
      <c r="G7" s="18">
        <v>9338160</v>
      </c>
      <c r="J7" s="27" t="str">
        <f t="shared" si="0"/>
        <v>R5  = 2.2 kohm, MCF Series, 2 W, ± 5%</v>
      </c>
      <c r="L7" s="27" t="str">
        <f t="shared" si="1"/>
        <v>R5  = 2.2 kohm, MCF Series, 2 W, ± 5%</v>
      </c>
    </row>
    <row r="8" spans="1:12" s="31" customFormat="1" ht="15" x14ac:dyDescent="0.2">
      <c r="A8" s="22" t="s">
        <v>95</v>
      </c>
      <c r="B8" s="11" t="s">
        <v>96</v>
      </c>
      <c r="C8" s="22" t="s">
        <v>97</v>
      </c>
      <c r="D8" s="22" t="s">
        <v>92</v>
      </c>
      <c r="E8" s="10" t="s">
        <v>30</v>
      </c>
      <c r="F8" s="18">
        <v>1</v>
      </c>
      <c r="G8" s="18"/>
      <c r="H8" s="18"/>
      <c r="I8" s="18" t="s">
        <v>98</v>
      </c>
      <c r="J8" s="27" t="str">
        <f t="shared" si="0"/>
        <v xml:space="preserve">R6 = 560 Ohm 5%, Through Hole 5W </v>
      </c>
      <c r="L8" s="27" t="str">
        <f t="shared" si="1"/>
        <v xml:space="preserve">R6 = 560 Ohm 5%, Through Hole 5W </v>
      </c>
    </row>
    <row r="9" spans="1:12" ht="15" x14ac:dyDescent="0.2">
      <c r="A9" s="22"/>
      <c r="C9" s="12"/>
      <c r="E9" s="10"/>
      <c r="J9" s="19" t="str">
        <f t="shared" ref="J9:J27" si="2">CONCATENATE(E9,IF(ISBLANK(E9),""," = "),A9)</f>
        <v/>
      </c>
      <c r="K9" s="19"/>
      <c r="L9" s="19" t="str">
        <f t="shared" ref="L9:L34" si="3">J9</f>
        <v/>
      </c>
    </row>
    <row r="10" spans="1:12" s="16" customFormat="1" ht="15.75" customHeight="1" x14ac:dyDescent="0.2">
      <c r="A10" s="9" t="s">
        <v>8</v>
      </c>
      <c r="B10" s="9"/>
      <c r="C10" s="9"/>
      <c r="D10" s="9"/>
      <c r="E10" s="9"/>
      <c r="F10" s="16">
        <f>SUM(F11:F12)</f>
        <v>4</v>
      </c>
      <c r="J10" s="16" t="str">
        <f>CONCATENATE(E10,IF(ISBLANK(E10),""," = "),A10)</f>
        <v>Capacitor</v>
      </c>
      <c r="L10" s="16" t="str">
        <f>J10</f>
        <v>Capacitor</v>
      </c>
    </row>
    <row r="11" spans="1:12" s="31" customFormat="1" ht="15.75" customHeight="1" x14ac:dyDescent="0.2">
      <c r="A11" s="22" t="s">
        <v>31</v>
      </c>
      <c r="B11" s="11" t="s">
        <v>34</v>
      </c>
      <c r="C11" s="11" t="s">
        <v>33</v>
      </c>
      <c r="D11" s="20" t="s">
        <v>32</v>
      </c>
      <c r="E11" s="10" t="s">
        <v>112</v>
      </c>
      <c r="F11" s="18">
        <v>2</v>
      </c>
      <c r="G11" s="18">
        <v>8767440</v>
      </c>
      <c r="J11" s="19" t="str">
        <f t="shared" si="2"/>
        <v>C1,C2 = 470 µF, 50 V, AM Series, ± 20%</v>
      </c>
      <c r="L11" s="19" t="str">
        <f t="shared" si="3"/>
        <v>C1,C2 = 470 µF, 50 V, AM Series, ± 20%</v>
      </c>
    </row>
    <row r="12" spans="1:12" s="21" customFormat="1" ht="15" x14ac:dyDescent="0.2">
      <c r="A12" s="12" t="s">
        <v>37</v>
      </c>
      <c r="B12" s="11" t="s">
        <v>22</v>
      </c>
      <c r="C12" s="18" t="s">
        <v>35</v>
      </c>
      <c r="D12" s="12" t="s">
        <v>38</v>
      </c>
      <c r="E12" s="12" t="s">
        <v>113</v>
      </c>
      <c r="F12" s="12">
        <v>2</v>
      </c>
      <c r="G12" s="12"/>
      <c r="I12" s="12" t="s">
        <v>36</v>
      </c>
      <c r="J12" s="19" t="str">
        <f t="shared" si="2"/>
        <v>C3,C4 = 0.22uF, 630VDC, 10% MPET</v>
      </c>
      <c r="K12" s="19"/>
      <c r="L12" s="19" t="str">
        <f t="shared" si="3"/>
        <v>C3,C4 = 0.22uF, 630VDC, 10% MPET</v>
      </c>
    </row>
    <row r="13" spans="1:12" ht="15" x14ac:dyDescent="0.2">
      <c r="A13" s="22"/>
      <c r="E13" s="10"/>
      <c r="J13" s="19"/>
      <c r="K13" s="19"/>
      <c r="L13" s="19"/>
    </row>
    <row r="14" spans="1:12" s="16" customFormat="1" x14ac:dyDescent="0.2">
      <c r="A14" s="9" t="s">
        <v>9</v>
      </c>
      <c r="B14" s="9"/>
      <c r="C14" s="9"/>
      <c r="D14" s="9"/>
      <c r="E14" s="9"/>
      <c r="F14" s="24">
        <f>SUM(F15:F21)</f>
        <v>10</v>
      </c>
      <c r="J14" s="16" t="str">
        <f>CONCATENATE(E14,IF(ISBLANK(E14),""," = "),A14)</f>
        <v>Semiconductor</v>
      </c>
      <c r="L14" s="16" t="str">
        <f t="shared" si="3"/>
        <v>Semiconductor</v>
      </c>
    </row>
    <row r="15" spans="1:12" s="21" customFormat="1" ht="15" x14ac:dyDescent="0.2">
      <c r="A15" s="12" t="s">
        <v>43</v>
      </c>
      <c r="B15" s="11" t="s">
        <v>19</v>
      </c>
      <c r="C15" s="26" t="s">
        <v>41</v>
      </c>
      <c r="D15" s="20" t="s">
        <v>42</v>
      </c>
      <c r="E15" s="20" t="s">
        <v>39</v>
      </c>
      <c r="F15" s="21">
        <v>1</v>
      </c>
      <c r="G15" s="12">
        <v>2306357</v>
      </c>
      <c r="I15" s="12"/>
      <c r="J15" s="19" t="str">
        <f t="shared" si="2"/>
        <v>D1 =  1N4007-T -  DIODE, STANDARD RECOVERY</v>
      </c>
      <c r="L15" s="19" t="str">
        <f t="shared" si="3"/>
        <v>D1 =  1N4007-T -  DIODE, STANDARD RECOVERY</v>
      </c>
    </row>
    <row r="16" spans="1:12" s="21" customFormat="1" ht="15" x14ac:dyDescent="0.2">
      <c r="A16" s="29" t="s">
        <v>44</v>
      </c>
      <c r="B16" s="11" t="s">
        <v>19</v>
      </c>
      <c r="C16" s="26" t="s">
        <v>45</v>
      </c>
      <c r="D16" s="20" t="s">
        <v>42</v>
      </c>
      <c r="E16" s="20" t="s">
        <v>40</v>
      </c>
      <c r="F16" s="21">
        <v>1</v>
      </c>
      <c r="G16" s="12">
        <v>2125942</v>
      </c>
      <c r="I16" s="12"/>
      <c r="J16" s="19" t="str">
        <f t="shared" si="2"/>
        <v>D2 = 1N4742A -  ZENER DIODE, 1W, 12V</v>
      </c>
      <c r="L16" s="19" t="str">
        <f t="shared" si="3"/>
        <v>D2 = 1N4742A -  ZENER DIODE, 1W, 12V</v>
      </c>
    </row>
    <row r="17" spans="1:12" ht="15" x14ac:dyDescent="0.2">
      <c r="A17" s="32" t="s">
        <v>49</v>
      </c>
      <c r="B17" s="20" t="s">
        <v>48</v>
      </c>
      <c r="C17" s="12" t="s">
        <v>47</v>
      </c>
      <c r="D17" s="10" t="s">
        <v>50</v>
      </c>
      <c r="E17" s="11" t="s">
        <v>46</v>
      </c>
      <c r="F17" s="18">
        <v>3</v>
      </c>
      <c r="I17" s="18" t="s">
        <v>51</v>
      </c>
      <c r="J17" s="19" t="str">
        <f>CONCATENATE(E17,IF(ISBLANK(E17),""," = "),A17)</f>
        <v>B1,B2,B3 = DB107, Bridge Rectifiers 1A 1000V</v>
      </c>
      <c r="K17" s="19"/>
      <c r="L17" s="19" t="str">
        <f>J17</f>
        <v>B1,B2,B3 = DB107, Bridge Rectifiers 1A 1000V</v>
      </c>
    </row>
    <row r="18" spans="1:12" ht="15.75" customHeight="1" x14ac:dyDescent="0.2">
      <c r="A18" s="32" t="s">
        <v>101</v>
      </c>
      <c r="B18" s="11" t="s">
        <v>19</v>
      </c>
      <c r="C18" s="12" t="s">
        <v>100</v>
      </c>
      <c r="D18" s="10"/>
      <c r="E18" s="11" t="s">
        <v>99</v>
      </c>
      <c r="F18" s="18">
        <v>1</v>
      </c>
      <c r="G18" s="18">
        <v>2675368</v>
      </c>
      <c r="J18" s="19" t="str">
        <f>CONCATENATE(E18,IF(ISBLANK(E18),""," = "),A18)</f>
        <v>B4 = KBPC3510, Bridge Rectifier Diode, Single, 1 kV, 35 A</v>
      </c>
      <c r="K18" s="19"/>
      <c r="L18" s="19" t="str">
        <f>J18</f>
        <v>B4 = KBPC3510, Bridge Rectifier Diode, Single, 1 kV, 35 A</v>
      </c>
    </row>
    <row r="19" spans="1:12" ht="15" x14ac:dyDescent="0.2">
      <c r="A19" s="22" t="s">
        <v>56</v>
      </c>
      <c r="B19" s="30" t="s">
        <v>55</v>
      </c>
      <c r="C19" s="12" t="s">
        <v>52</v>
      </c>
      <c r="D19" s="11" t="s">
        <v>54</v>
      </c>
      <c r="E19" s="11" t="s">
        <v>114</v>
      </c>
      <c r="F19" s="18">
        <v>2</v>
      </c>
      <c r="I19" s="18" t="s">
        <v>53</v>
      </c>
      <c r="J19" s="19" t="str">
        <f t="shared" ref="J19:J21" si="4">CONCATENATE(E19,IF(ISBLANK(E19),""," = "),A19)</f>
        <v xml:space="preserve">IC1,IC2 = PC817X3NSZ1B, Transistor Output Optocouplers </v>
      </c>
      <c r="K19" s="19"/>
      <c r="L19" s="19" t="str">
        <f t="shared" ref="L19:L21" si="5">J19</f>
        <v xml:space="preserve">IC1,IC2 = PC817X3NSZ1B, Transistor Output Optocouplers </v>
      </c>
    </row>
    <row r="20" spans="1:12" ht="15" x14ac:dyDescent="0.2">
      <c r="A20" s="22" t="s">
        <v>64</v>
      </c>
      <c r="B20" s="30" t="s">
        <v>20</v>
      </c>
      <c r="C20" s="12" t="s">
        <v>63</v>
      </c>
      <c r="D20" s="11" t="s">
        <v>65</v>
      </c>
      <c r="E20" s="11" t="s">
        <v>57</v>
      </c>
      <c r="F20" s="18">
        <v>1</v>
      </c>
      <c r="G20" s="18">
        <v>1574381</v>
      </c>
      <c r="J20" s="19" t="str">
        <f t="shared" si="4"/>
        <v>T1 =  BC547B - NPN, 45 V</v>
      </c>
      <c r="K20" s="19"/>
      <c r="L20" s="19" t="str">
        <f t="shared" si="5"/>
        <v>T1 =  BC547B - NPN, 45 V</v>
      </c>
    </row>
    <row r="21" spans="1:12" ht="15" x14ac:dyDescent="0.2">
      <c r="A21" s="22" t="s">
        <v>62</v>
      </c>
      <c r="B21" s="30" t="s">
        <v>60</v>
      </c>
      <c r="C21" s="12" t="s">
        <v>59</v>
      </c>
      <c r="D21" s="11" t="s">
        <v>61</v>
      </c>
      <c r="E21" s="11" t="s">
        <v>58</v>
      </c>
      <c r="F21" s="18">
        <v>1</v>
      </c>
      <c r="G21" s="18">
        <v>2098389</v>
      </c>
      <c r="J21" s="19" t="str">
        <f t="shared" si="4"/>
        <v>T2 = STW26NM60N - MOSFET, N Channel, 20 A, 600 V</v>
      </c>
      <c r="K21" s="19"/>
      <c r="L21" s="19" t="str">
        <f t="shared" si="5"/>
        <v>T2 = STW26NM60N - MOSFET, N Channel, 20 A, 600 V</v>
      </c>
    </row>
    <row r="22" spans="1:12" ht="15" x14ac:dyDescent="0.2">
      <c r="A22" s="20"/>
      <c r="B22" s="23"/>
      <c r="C22" s="12"/>
      <c r="D22" s="10"/>
      <c r="G22" s="12"/>
      <c r="I22" s="12"/>
      <c r="J22" s="19" t="str">
        <f t="shared" si="2"/>
        <v/>
      </c>
      <c r="K22" s="19"/>
      <c r="L22" s="19" t="str">
        <f t="shared" si="3"/>
        <v/>
      </c>
    </row>
    <row r="23" spans="1:12" s="16" customFormat="1" x14ac:dyDescent="0.2">
      <c r="A23" s="9" t="s">
        <v>10</v>
      </c>
      <c r="B23" s="9"/>
      <c r="C23" s="9"/>
      <c r="D23" s="9"/>
      <c r="E23" s="9"/>
      <c r="F23" s="25">
        <f>SUM(F24:F34)</f>
        <v>12</v>
      </c>
      <c r="J23" s="16" t="str">
        <f>CONCATENATE(E23,IF(ISBLANK(E23),""," = "),A23)</f>
        <v>Misc.</v>
      </c>
      <c r="L23" s="16" t="str">
        <f t="shared" si="3"/>
        <v>Misc.</v>
      </c>
    </row>
    <row r="24" spans="1:12" x14ac:dyDescent="0.2">
      <c r="A24" s="11" t="s">
        <v>118</v>
      </c>
      <c r="B24" s="12" t="s">
        <v>119</v>
      </c>
      <c r="C24" s="26" t="s">
        <v>120</v>
      </c>
      <c r="D24" s="11" t="s">
        <v>121</v>
      </c>
      <c r="E24" s="11" t="s">
        <v>115</v>
      </c>
      <c r="F24" s="18">
        <v>2</v>
      </c>
      <c r="G24" s="28">
        <v>2293757</v>
      </c>
      <c r="J24" s="18" t="str">
        <f>CONCATENATE(E24,IF(ISBLANK(E24),""," = "),A24)</f>
        <v>K1,K3 = 6 Contacts, Header, Quickie Series, Through Hole, 2 Rows</v>
      </c>
      <c r="L24" s="18" t="str">
        <f t="shared" si="3"/>
        <v>K1,K3 = 6 Contacts, Header, Quickie Series, Through Hole, 2 Rows</v>
      </c>
    </row>
    <row r="25" spans="1:12" ht="15" x14ac:dyDescent="0.2">
      <c r="A25" s="11" t="s">
        <v>103</v>
      </c>
      <c r="B25" s="12" t="s">
        <v>87</v>
      </c>
      <c r="C25" s="26" t="s">
        <v>86</v>
      </c>
      <c r="D25" s="11" t="s">
        <v>88</v>
      </c>
      <c r="E25" s="11" t="s">
        <v>23</v>
      </c>
      <c r="F25" s="18">
        <v>1</v>
      </c>
      <c r="G25" s="28">
        <v>1793006</v>
      </c>
      <c r="J25" s="19" t="str">
        <f>CONCATENATE(E25,IF(ISBLANK(E25),""," = "),A25)</f>
        <v>K2 = Terminal Block, 7.62 mm, 2 Ways</v>
      </c>
      <c r="K25" s="19"/>
      <c r="L25" s="19" t="str">
        <f>J25</f>
        <v>K2 = Terminal Block, 7.62 mm, 2 Ways</v>
      </c>
    </row>
    <row r="26" spans="1:12" ht="15" x14ac:dyDescent="0.2">
      <c r="A26" s="11" t="s">
        <v>102</v>
      </c>
      <c r="B26" s="12" t="s">
        <v>87</v>
      </c>
      <c r="C26" s="26" t="s">
        <v>89</v>
      </c>
      <c r="D26" s="11" t="s">
        <v>90</v>
      </c>
      <c r="E26" s="11" t="s">
        <v>66</v>
      </c>
      <c r="F26" s="18">
        <v>1</v>
      </c>
      <c r="G26" s="28">
        <v>1793008</v>
      </c>
      <c r="J26" s="19" t="str">
        <f t="shared" si="2"/>
        <v>K4 = Terminal Block, 7.62 mm, 3 Ways</v>
      </c>
      <c r="L26" s="19" t="str">
        <f t="shared" si="3"/>
        <v>K4 = Terminal Block, 7.62 mm, 3 Ways</v>
      </c>
    </row>
    <row r="27" spans="1:12" ht="15" x14ac:dyDescent="0.2">
      <c r="A27" s="12" t="s">
        <v>122</v>
      </c>
      <c r="B27" s="12" t="s">
        <v>72</v>
      </c>
      <c r="C27" s="12" t="s">
        <v>123</v>
      </c>
      <c r="D27" s="12"/>
      <c r="E27" s="12" t="s">
        <v>67</v>
      </c>
      <c r="F27" s="12">
        <v>1</v>
      </c>
      <c r="G27" s="12">
        <v>2097663</v>
      </c>
      <c r="J27" s="19" t="str">
        <f t="shared" si="2"/>
        <v>HS1 = WV-T247-101E - HEAT SINK, TO-247</v>
      </c>
      <c r="L27" s="19" t="str">
        <f t="shared" si="3"/>
        <v>HS1 = WV-T247-101E - HEAT SINK, TO-247</v>
      </c>
    </row>
    <row r="28" spans="1:12" ht="15" x14ac:dyDescent="0.2">
      <c r="A28" s="11" t="s">
        <v>71</v>
      </c>
      <c r="B28" s="11" t="s">
        <v>70</v>
      </c>
      <c r="C28" s="11" t="s">
        <v>69</v>
      </c>
      <c r="E28" s="11" t="s">
        <v>68</v>
      </c>
      <c r="F28" s="18">
        <v>1</v>
      </c>
      <c r="G28" s="18">
        <v>2802806</v>
      </c>
      <c r="J28" s="19" t="str">
        <f t="shared" ref="J28" si="6">CONCATENATE(E28,IF(ISBLANK(E28),""," = "),A28)</f>
        <v xml:space="preserve">HS2 = 658-60ABT1E -  HEAT SINK, ALUMINIUM, 27.9MM </v>
      </c>
      <c r="L28" s="19" t="str">
        <f t="shared" ref="L28" si="7">CONCATENATE(E28,IF(ISBLANK(E28),""," = "),A28)</f>
        <v xml:space="preserve">HS2 = 658-60ABT1E -  HEAT SINK, ALUMINIUM, 27.9MM </v>
      </c>
    </row>
    <row r="29" spans="1:12" ht="15" x14ac:dyDescent="0.2">
      <c r="A29" s="11" t="s">
        <v>73</v>
      </c>
      <c r="B29" s="11" t="s">
        <v>74</v>
      </c>
      <c r="C29" s="11" t="s">
        <v>77</v>
      </c>
      <c r="D29" s="30" t="s">
        <v>76</v>
      </c>
      <c r="E29" s="11" t="s">
        <v>75</v>
      </c>
      <c r="F29" s="18">
        <v>1</v>
      </c>
      <c r="G29" s="28">
        <v>1103040</v>
      </c>
      <c r="J29" s="19" t="str">
        <f t="shared" ref="J29:J30" si="8">CONCATENATE(E29,IF(ISBLANK(E29),""," = "),A29)</f>
        <v xml:space="preserve">F1 = 4527 -  FUSE HOLDER, 5 X 20MM, PCB MOUNT </v>
      </c>
      <c r="L29" s="19" t="str">
        <f t="shared" si="3"/>
        <v xml:space="preserve">F1 = 4527 -  FUSE HOLDER, 5 X 20MM, PCB MOUNT </v>
      </c>
    </row>
    <row r="30" spans="1:12" ht="15" x14ac:dyDescent="0.2">
      <c r="A30" s="12" t="s">
        <v>78</v>
      </c>
      <c r="B30" s="11" t="s">
        <v>74</v>
      </c>
      <c r="C30" s="11" t="s">
        <v>79</v>
      </c>
      <c r="F30" s="18">
        <v>1</v>
      </c>
      <c r="G30" s="18">
        <v>1103052</v>
      </c>
      <c r="J30" s="19" t="str">
        <f t="shared" si="8"/>
        <v xml:space="preserve">4527C -  FUSE HOLDER COVER </v>
      </c>
      <c r="L30" s="19" t="str">
        <f t="shared" si="3"/>
        <v xml:space="preserve">4527C -  FUSE HOLDER COVER </v>
      </c>
    </row>
    <row r="31" spans="1:12" ht="15" x14ac:dyDescent="0.2">
      <c r="A31" s="12" t="s">
        <v>80</v>
      </c>
      <c r="B31" s="12" t="s">
        <v>81</v>
      </c>
      <c r="C31" s="11" t="s">
        <v>82</v>
      </c>
      <c r="D31" s="11" t="s">
        <v>83</v>
      </c>
      <c r="F31" s="18">
        <v>1</v>
      </c>
      <c r="G31" s="18">
        <v>1150657</v>
      </c>
      <c r="J31" s="19" t="str">
        <f t="shared" ref="J31:J34" si="9">CONCATENATE(E31,IF(ISBLANK(E31),""," = "),A31)</f>
        <v xml:space="preserve"> FUSE, CARTRIDGE, 6A, 5X20MM, TIME DELAY </v>
      </c>
      <c r="L31" s="19" t="str">
        <f t="shared" si="3"/>
        <v xml:space="preserve"> FUSE, CARTRIDGE, 6A, 5X20MM, TIME DELAY </v>
      </c>
    </row>
    <row r="32" spans="1:12" ht="15" x14ac:dyDescent="0.2">
      <c r="A32" s="12" t="s">
        <v>116</v>
      </c>
      <c r="B32" s="30" t="s">
        <v>84</v>
      </c>
      <c r="C32" s="11" t="s">
        <v>117</v>
      </c>
      <c r="E32" s="11" t="s">
        <v>85</v>
      </c>
      <c r="F32" s="18">
        <v>1</v>
      </c>
      <c r="G32" s="18">
        <v>1703741</v>
      </c>
      <c r="J32" s="19" t="str">
        <f t="shared" si="9"/>
        <v>RE1 = G2R-14-DC12  -  General Purpose Relay</v>
      </c>
      <c r="K32" s="23"/>
      <c r="L32" s="19" t="str">
        <f t="shared" si="3"/>
        <v>RE1 = G2R-14-DC12  -  General Purpose Relay</v>
      </c>
    </row>
    <row r="33" spans="1:12" ht="15" x14ac:dyDescent="0.2">
      <c r="A33" s="12" t="s">
        <v>104</v>
      </c>
      <c r="B33" s="12" t="s">
        <v>105</v>
      </c>
      <c r="C33" s="11" t="s">
        <v>106</v>
      </c>
      <c r="D33" s="11" t="s">
        <v>107</v>
      </c>
      <c r="E33" s="11" t="s">
        <v>91</v>
      </c>
      <c r="F33" s="18">
        <v>1</v>
      </c>
      <c r="I33" s="18" t="s">
        <v>108</v>
      </c>
      <c r="J33" s="19" t="str">
        <f t="shared" si="9"/>
        <v>VR1 = Varistors 275VAC 470J 700V CLAMP 22KAPK 25MM</v>
      </c>
      <c r="L33" s="19" t="str">
        <f t="shared" si="3"/>
        <v>VR1 = Varistors 275VAC 470J 700V CLAMP 22KAPK 25MM</v>
      </c>
    </row>
    <row r="34" spans="1:12" ht="15" x14ac:dyDescent="0.2">
      <c r="A34" s="12" t="s">
        <v>124</v>
      </c>
      <c r="B34" s="11" t="s">
        <v>125</v>
      </c>
      <c r="C34" s="11" t="s">
        <v>126</v>
      </c>
      <c r="E34" s="11" t="s">
        <v>128</v>
      </c>
      <c r="F34" s="18">
        <v>1</v>
      </c>
      <c r="G34" s="18">
        <v>1214601</v>
      </c>
      <c r="J34" s="19" t="str">
        <f t="shared" si="9"/>
        <v>TR1 = Isolation Transformer, EI 42, 5 VA, 2 x 12V, 200 mA, 1 x 230V</v>
      </c>
      <c r="L34" s="19" t="str">
        <f t="shared" si="3"/>
        <v>TR1 = Isolation Transformer, EI 42, 5 VA, 2 x 12V, 200 mA, 1 x 230V</v>
      </c>
    </row>
    <row r="35" spans="1:12" ht="15" x14ac:dyDescent="0.2">
      <c r="J35" s="19" t="str">
        <f t="shared" ref="J35:J47" si="10">CONCATENATE(E35,IF(ISBLANK(E35),""," = "),A35)</f>
        <v/>
      </c>
    </row>
    <row r="36" spans="1:12" ht="15" x14ac:dyDescent="0.2">
      <c r="J36" s="19" t="str">
        <f t="shared" si="10"/>
        <v/>
      </c>
    </row>
    <row r="37" spans="1:12" ht="15" x14ac:dyDescent="0.2">
      <c r="J37" s="19" t="str">
        <f t="shared" si="10"/>
        <v/>
      </c>
    </row>
    <row r="38" spans="1:12" ht="15" x14ac:dyDescent="0.2">
      <c r="J38" s="19" t="str">
        <f t="shared" si="10"/>
        <v/>
      </c>
    </row>
    <row r="39" spans="1:12" ht="15" x14ac:dyDescent="0.2">
      <c r="J39" s="19" t="str">
        <f t="shared" si="10"/>
        <v/>
      </c>
    </row>
    <row r="40" spans="1:12" ht="15" x14ac:dyDescent="0.2">
      <c r="J40" s="19" t="str">
        <f t="shared" si="10"/>
        <v/>
      </c>
    </row>
    <row r="41" spans="1:12" ht="15" x14ac:dyDescent="0.2">
      <c r="J41" s="19" t="str">
        <f t="shared" si="10"/>
        <v/>
      </c>
    </row>
    <row r="42" spans="1:12" ht="15" x14ac:dyDescent="0.2">
      <c r="J42" s="19" t="str">
        <f t="shared" si="10"/>
        <v/>
      </c>
    </row>
    <row r="43" spans="1:12" ht="15" x14ac:dyDescent="0.2">
      <c r="J43" s="19" t="str">
        <f t="shared" si="10"/>
        <v/>
      </c>
    </row>
    <row r="44" spans="1:12" ht="15" x14ac:dyDescent="0.2">
      <c r="J44" s="19" t="str">
        <f t="shared" si="10"/>
        <v/>
      </c>
    </row>
    <row r="45" spans="1:12" ht="15" x14ac:dyDescent="0.2">
      <c r="J45" s="19" t="str">
        <f t="shared" si="10"/>
        <v/>
      </c>
    </row>
    <row r="46" spans="1:12" ht="15" x14ac:dyDescent="0.2">
      <c r="J46" s="19" t="str">
        <f t="shared" si="10"/>
        <v/>
      </c>
    </row>
    <row r="47" spans="1:12" ht="15" x14ac:dyDescent="0.2">
      <c r="J47" s="19" t="str">
        <f t="shared" si="10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57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"/>
  <sheetViews>
    <sheetView workbookViewId="0">
      <selection sqref="A1:D1"/>
    </sheetView>
  </sheetViews>
  <sheetFormatPr defaultColWidth="11.5703125" defaultRowHeight="12.75" x14ac:dyDescent="0.2"/>
  <cols>
    <col min="1" max="1" width="13.140625" style="1" customWidth="1"/>
    <col min="2" max="2" width="6" style="1" customWidth="1"/>
    <col min="3" max="3" width="21.42578125" style="1" customWidth="1"/>
    <col min="4" max="4" width="128" style="1" customWidth="1"/>
    <col min="5" max="16384" width="11.5703125" style="1"/>
  </cols>
  <sheetData>
    <row r="1" spans="1:4" s="2" customFormat="1" ht="17.100000000000001" customHeight="1" x14ac:dyDescent="0.2">
      <c r="A1" s="34" t="s">
        <v>11</v>
      </c>
      <c r="B1" s="34"/>
      <c r="C1" s="34"/>
      <c r="D1" s="34"/>
    </row>
    <row r="2" spans="1:4" s="2" customFormat="1" ht="14.85" customHeight="1" x14ac:dyDescent="0.2">
      <c r="A2" s="3" t="s">
        <v>12</v>
      </c>
      <c r="B2" s="4" t="s">
        <v>13</v>
      </c>
      <c r="C2" s="4" t="s">
        <v>14</v>
      </c>
      <c r="D2" s="4" t="s">
        <v>0</v>
      </c>
    </row>
    <row r="3" spans="1:4" x14ac:dyDescent="0.2">
      <c r="A3" s="5"/>
      <c r="B3" s="6"/>
      <c r="C3" s="6"/>
      <c r="D3" s="6"/>
    </row>
    <row r="4" spans="1:4" x14ac:dyDescent="0.2">
      <c r="A4" s="5"/>
      <c r="B4" s="6"/>
      <c r="C4" s="6"/>
      <c r="D4" s="6"/>
    </row>
    <row r="5" spans="1:4" x14ac:dyDescent="0.2">
      <c r="A5" s="7"/>
    </row>
    <row r="6" spans="1:4" x14ac:dyDescent="0.2">
      <c r="A6" s="7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BOM</vt:lpstr>
      <vt:lpstr>history</vt:lpstr>
      <vt:lpstr>BOM!Afdrukbereik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CPV</dc:creator>
  <cp:lastModifiedBy>Jan Visser | Elektor</cp:lastModifiedBy>
  <cp:lastPrinted>2019-09-17T12:30:32Z</cp:lastPrinted>
  <dcterms:created xsi:type="dcterms:W3CDTF">2009-05-15T08:53:47Z</dcterms:created>
  <dcterms:modified xsi:type="dcterms:W3CDTF">2019-09-26T09:50:10Z</dcterms:modified>
</cp:coreProperties>
</file>