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cts\17xxxx\170462 Softstart unit for amplifier\02_lab\documentation\"/>
    </mc:Choice>
  </mc:AlternateContent>
  <xr:revisionPtr revIDLastSave="0" documentId="13_ncr:1_{C15E8AC2-D0F6-410B-BFFF-B6F608DA8FDC}" xr6:coauthVersionLast="43" xr6:coauthVersionMax="43" xr10:uidLastSave="{00000000-0000-0000-0000-000000000000}"/>
  <bookViews>
    <workbookView xWindow="384" yWindow="384" windowWidth="22656" windowHeight="9072" tabRatio="212" xr2:uid="{00000000-000D-0000-FFFF-FFFF00000000}"/>
  </bookViews>
  <sheets>
    <sheet name="BOM" sheetId="1" r:id="rId1"/>
    <sheet name="history" sheetId="2" r:id="rId2"/>
  </sheets>
  <definedNames>
    <definedName name="_xlnm.Print_Area" localSheetId="0">BOM!$A$1:$I$65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0" i="1" l="1"/>
  <c r="J49" i="1"/>
  <c r="J38" i="1" l="1"/>
  <c r="J39" i="1"/>
  <c r="J37" i="1"/>
  <c r="J36" i="1"/>
  <c r="J35" i="1"/>
  <c r="J20" i="1"/>
  <c r="J10" i="1" l="1"/>
  <c r="J9" i="1"/>
  <c r="J44" i="1" l="1"/>
  <c r="J13" i="1" l="1"/>
  <c r="J7" i="1" l="1"/>
  <c r="J6" i="1"/>
  <c r="J47" i="1" l="1"/>
  <c r="J46" i="1"/>
  <c r="J45" i="1"/>
  <c r="J43" i="1"/>
  <c r="J42" i="1"/>
  <c r="J41" i="1"/>
  <c r="J40" i="1"/>
  <c r="J31" i="1"/>
  <c r="J30" i="1"/>
  <c r="J29" i="1"/>
  <c r="J28" i="1"/>
  <c r="J27" i="1"/>
  <c r="J26" i="1"/>
  <c r="J25" i="1"/>
  <c r="J23" i="1"/>
  <c r="J22" i="1"/>
  <c r="J21" i="1"/>
  <c r="J19" i="1"/>
  <c r="J17" i="1"/>
  <c r="J16" i="1"/>
  <c r="J15" i="1"/>
  <c r="J14" i="1"/>
  <c r="J12" i="1"/>
  <c r="J11" i="1"/>
  <c r="J8" i="1"/>
  <c r="J5" i="1"/>
  <c r="F24" i="1"/>
  <c r="F18" i="1"/>
  <c r="J4" i="1"/>
  <c r="J51" i="1" l="1"/>
  <c r="J33" i="1" l="1"/>
  <c r="J32" i="1"/>
  <c r="F34" i="1"/>
  <c r="F3" i="1"/>
  <c r="J18" i="1"/>
  <c r="J24" i="1"/>
  <c r="J34" i="1"/>
  <c r="J48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3" i="1"/>
</calcChain>
</file>

<file path=xl/sharedStrings.xml><?xml version="1.0" encoding="utf-8"?>
<sst xmlns="http://schemas.openxmlformats.org/spreadsheetml/2006/main" count="234" uniqueCount="199">
  <si>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</si>
  <si>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</si>
  <si>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</si>
  <si>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</si>
  <si>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</si>
  <si>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</si>
  <si>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</si>
  <si>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</si>
  <si>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</si>
  <si>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</si>
  <si>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</si>
  <si>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</si>
  <si>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</si>
  <si>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</si>
  <si>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</si>
  <si>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</si>
  <si>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copy colom J - past value only</t>
  </si>
  <si>
    <t>BOMformul</t>
  </si>
  <si>
    <t>BOM for editors</t>
  </si>
  <si>
    <t>Multicomp</t>
  </si>
  <si>
    <t>IC1</t>
  </si>
  <si>
    <t>RS</t>
  </si>
  <si>
    <t>IC2</t>
  </si>
  <si>
    <t>IC3</t>
  </si>
  <si>
    <t>IC4</t>
  </si>
  <si>
    <t>NXP</t>
  </si>
  <si>
    <t>33 Ω, carbon film, 5%, 0.25W, 250V</t>
  </si>
  <si>
    <t>MCF 0.25W 33R</t>
  </si>
  <si>
    <t>ELPP-70-120</t>
  </si>
  <si>
    <t>135-752</t>
  </si>
  <si>
    <t>680 Ω, carbon film, 5%, 0.25W, 250V</t>
  </si>
  <si>
    <t>MCF 0.25W 680R</t>
  </si>
  <si>
    <t>707-7656</t>
  </si>
  <si>
    <t>R1,R3</t>
  </si>
  <si>
    <t>R5</t>
  </si>
  <si>
    <t>R6,R7</t>
  </si>
  <si>
    <t>R8,R14</t>
  </si>
  <si>
    <r>
      <t>22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</si>
  <si>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22K</t>
  </si>
  <si>
    <t>135-954</t>
  </si>
  <si>
    <t>R9,R10,R15,R17</t>
  </si>
  <si>
    <r>
      <t>100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</si>
  <si>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100K</t>
  </si>
  <si>
    <t>135-982</t>
  </si>
  <si>
    <r>
      <t>4.7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</si>
  <si>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4K7</t>
  </si>
  <si>
    <t>135-904</t>
  </si>
  <si>
    <t>R16,R22</t>
  </si>
  <si>
    <t>R12,R13,R18,R19</t>
  </si>
  <si>
    <t>R20,R21</t>
  </si>
  <si>
    <t>470 µF, 50 V, 5 mm pitch, 13x21 mm</t>
  </si>
  <si>
    <t>MCGPR50V477M13X21</t>
  </si>
  <si>
    <t>ELPP-CP-500-1300</t>
  </si>
  <si>
    <t>228-6925</t>
  </si>
  <si>
    <t>100 nF, 50 V, X7R, 5.08 mm pitch</t>
  </si>
  <si>
    <t>MCRR50104X7RK0050</t>
  </si>
  <si>
    <t>ELPP-CNP-508</t>
  </si>
  <si>
    <t>537-3707</t>
  </si>
  <si>
    <t>1 nF, 100 V, X7R, 2.54 mm pitch</t>
  </si>
  <si>
    <t>MCRR25102X7RK0100</t>
  </si>
  <si>
    <t>ELPP-CNP-254</t>
  </si>
  <si>
    <t>736-8820</t>
  </si>
  <si>
    <t>C8</t>
  </si>
  <si>
    <t>Vishay</t>
  </si>
  <si>
    <t>ELPP-CNP-1000-500x1600</t>
  </si>
  <si>
    <t>C12</t>
  </si>
  <si>
    <t>1N4148, 100 V, 200 mA, 4 ns</t>
  </si>
  <si>
    <t>1N4148</t>
  </si>
  <si>
    <t>ELPP-DO-35-x</t>
  </si>
  <si>
    <t>544-3480</t>
  </si>
  <si>
    <t>D1,D2,D3,D4</t>
  </si>
  <si>
    <t>B1</t>
  </si>
  <si>
    <t>LED, red, 3 mm</t>
  </si>
  <si>
    <t>MCL034MT</t>
  </si>
  <si>
    <t>ELPP-LED-3MM</t>
  </si>
  <si>
    <t>228-5916</t>
  </si>
  <si>
    <t>LED1,LED2</t>
  </si>
  <si>
    <t>BC337, 45 V, 800 mA, 625 mW, hfe=400</t>
  </si>
  <si>
    <t>Fairchild Semiconductor</t>
  </si>
  <si>
    <t>BC337-25</t>
  </si>
  <si>
    <t>ELPP-TO-92</t>
  </si>
  <si>
    <t>625-4966</t>
  </si>
  <si>
    <t>T1,T2</t>
  </si>
  <si>
    <t>MC7805, 5 V, 1 A</t>
  </si>
  <si>
    <t>ON Semiconductor</t>
  </si>
  <si>
    <t>MC7805CTG</t>
  </si>
  <si>
    <t>ELPP-TO-220-x</t>
  </si>
  <si>
    <t>516-4799</t>
  </si>
  <si>
    <t>Atmel</t>
  </si>
  <si>
    <t>DIL14</t>
  </si>
  <si>
    <t>DIL8</t>
  </si>
  <si>
    <t>IC5,IC6</t>
  </si>
  <si>
    <t>Bridge rectifier 600V 4A GBU405</t>
  </si>
  <si>
    <t>Taiwan Semiconductor</t>
  </si>
  <si>
    <t>GBU405</t>
  </si>
  <si>
    <t>SIP-4</t>
  </si>
  <si>
    <t>2-channel Optocoupler TLP222A-2</t>
  </si>
  <si>
    <t>Toshiba</t>
  </si>
  <si>
    <t>TLP222A-2</t>
  </si>
  <si>
    <t>K2</t>
  </si>
  <si>
    <t>K3</t>
  </si>
  <si>
    <t>K7</t>
  </si>
  <si>
    <t>TR1</t>
  </si>
  <si>
    <t>RE1,RE2</t>
  </si>
  <si>
    <t>RE3,RE4</t>
  </si>
  <si>
    <t>R2,R4,R25,R26</t>
  </si>
  <si>
    <t>B72210S2271K101</t>
  </si>
  <si>
    <t>Epcos</t>
  </si>
  <si>
    <t>Varistor, Epcos B72210S2151K101  (115VAC mains)</t>
  </si>
  <si>
    <t>B72210S2151K101</t>
  </si>
  <si>
    <r>
      <t xml:space="preserve">470 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</si>
  <si>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470R</t>
  </si>
  <si>
    <t>135-831</t>
  </si>
  <si>
    <t>R11</t>
  </si>
  <si>
    <t>25R, 1%, 15W, TO-126, Caddock 915</t>
  </si>
  <si>
    <t>Caddock</t>
  </si>
  <si>
    <t>MP915-25.0-1%</t>
  </si>
  <si>
    <t>TO-126</t>
  </si>
  <si>
    <t>320-4766</t>
  </si>
  <si>
    <t>47 µF, 100V, 5 mm pitch</t>
  </si>
  <si>
    <t>MCKSK100M470G17S</t>
  </si>
  <si>
    <t>C5,C9,C10,C11</t>
  </si>
  <si>
    <t>4.7 nF, X1/Y1, 500 V, Y5U, 15 mm pitch</t>
  </si>
  <si>
    <t>B81123C1472M000</t>
  </si>
  <si>
    <t>R27,R28</t>
  </si>
  <si>
    <t>220 Ω, metal film, 1%, 0.6W, 350V</t>
  </si>
  <si>
    <t>MRS25000C2200FCT00</t>
  </si>
  <si>
    <t>B57236S0160M000</t>
  </si>
  <si>
    <t>211-7964</t>
  </si>
  <si>
    <t>Phoenix Contact</t>
  </si>
  <si>
    <t>K1,K9,K11</t>
  </si>
  <si>
    <t>Terminal block 7.68 mm, 2-way, 630 V</t>
  </si>
  <si>
    <t>GMKDS 3/2-7,62</t>
  </si>
  <si>
    <t>ELPP-TB-762-2</t>
  </si>
  <si>
    <t>189-5966</t>
  </si>
  <si>
    <t>Terminal block 5.08 mm, 8-way, 300 V</t>
  </si>
  <si>
    <t>MC000039</t>
  </si>
  <si>
    <t>Terminal block 5.08 mm, 6-way, 300 V</t>
  </si>
  <si>
    <t>MC000038</t>
  </si>
  <si>
    <t>Wire-To-Board Connector, 2.54 mm, 3 Contacts, Header, KK 254 6373 Series</t>
  </si>
  <si>
    <t>Molex</t>
  </si>
  <si>
    <t>K4,K5,K6,K8</t>
  </si>
  <si>
    <t>Wire-To-Board Connector, 2.54 mm, 2 Contacts, Header, KK 254 6373 Series</t>
  </si>
  <si>
    <t>Wire-To-Board Connector, 2.54 mm, 3 Contacts, Receptacle, KK 254 2695 Series</t>
  </si>
  <si>
    <t>K4',K5',K6',K8'</t>
  </si>
  <si>
    <t>22-11-2032</t>
  </si>
  <si>
    <t>22-11-2022</t>
  </si>
  <si>
    <t>22-01-3037</t>
  </si>
  <si>
    <t>679-5375</t>
  </si>
  <si>
    <t>Wire-To-Board Connector, 2.54 mm, 2 Contacts, Receptacle, KK 254 2695 Series</t>
  </si>
  <si>
    <t>22-01-3027</t>
  </si>
  <si>
    <t>K7'</t>
  </si>
  <si>
    <t>679-5363</t>
  </si>
  <si>
    <t>08-50-0113</t>
  </si>
  <si>
    <t>Contact, KK® 254, KK 254 2759 Series, Socket, Crimp (min. 14 pcs)</t>
  </si>
  <si>
    <t>Isolation Transformer, Safety, 1.5 VA, 2 x 6V, 125 mA, 2 x 115V</t>
  </si>
  <si>
    <t>Block</t>
  </si>
  <si>
    <t>AVB1.5/2/6</t>
  </si>
  <si>
    <t>Power Relay, SPDT, 12 VDC, 16 A, G2R Series, Through Hole, Omron G2R-1-E 12DC</t>
  </si>
  <si>
    <t>G2R-1-E 12DC</t>
  </si>
  <si>
    <t>Omron</t>
  </si>
  <si>
    <t>General Purpose Relay, G2RL Series, Power, Non Latching, DPDT, 24 VDC, 8A</t>
  </si>
  <si>
    <t>G2RL-24-CF-DC24</t>
  </si>
  <si>
    <t>BOM::170462::v2.1::softstart unit for amplifier</t>
  </si>
  <si>
    <t>Thermistor, ICL NTC, 10 ohm, -20% to +20%, Radial Leaded, Ametherm SL15 10006</t>
  </si>
  <si>
    <t>Ametherm</t>
  </si>
  <si>
    <t>SL15 10006</t>
  </si>
  <si>
    <t>ATTINY44-20PU</t>
  </si>
  <si>
    <t>PCB 170462-1 V2.21</t>
  </si>
  <si>
    <t>NTC 16R, 2.1W, Epcos B57236S160M (230VAC mains)</t>
  </si>
  <si>
    <t>Varistor, Epcos B72210S2271K101 (230VAC mains)</t>
  </si>
  <si>
    <t>NTC 16R, 2.1W, Epcos B57236S160M (115VAC mains)</t>
  </si>
  <si>
    <t>R6</t>
  </si>
  <si>
    <t>R7</t>
  </si>
  <si>
    <t>jumper wire (115VAC mains)</t>
  </si>
  <si>
    <t>Wago</t>
  </si>
  <si>
    <t>806-106</t>
  </si>
  <si>
    <t>Wago 6-way 2-wire terminalblock 806-106</t>
  </si>
  <si>
    <t>Wago 6-way pinheader 806-906</t>
  </si>
  <si>
    <t>806-906</t>
  </si>
  <si>
    <t>K3'</t>
  </si>
  <si>
    <t>Reichelt</t>
  </si>
  <si>
    <t>WAGO 806-106</t>
  </si>
  <si>
    <t>WAGO 806-906</t>
  </si>
  <si>
    <t>GRV IR-remote receiver</t>
  </si>
  <si>
    <t>GRV IR RECEIVER</t>
  </si>
  <si>
    <t>Seeed</t>
  </si>
  <si>
    <t>C2,C4,C7</t>
  </si>
  <si>
    <t>C1,C3,C6</t>
  </si>
  <si>
    <t>Linear voltage regulator -18V, TS7918CZ</t>
  </si>
  <si>
    <t>Taiwan Semicunductor</t>
  </si>
  <si>
    <t>TS7918CZ</t>
  </si>
  <si>
    <t>Linear voltage regulator +18V, TS7818CZ</t>
  </si>
  <si>
    <t>TS7818CZ</t>
  </si>
  <si>
    <t>Thermorex</t>
  </si>
  <si>
    <t>TK24-T02-MG01-Ö60-S50</t>
  </si>
  <si>
    <t>optional thermostat 60 degrees C, e.g. Thermorex TK24-T02-MG01-Ö60-S50</t>
  </si>
  <si>
    <t>Elektor</t>
  </si>
  <si>
    <t>8-bit microcontroller ATTINY44-20PU EPS 170462-41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</si>
</sst>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49" fontId="0" fillId="0" borderId="0" xfId="0" applyNumberForma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7" borderId="0" xfId="0" applyNumberFormat="1" applyFill="1"/>
    <xf numFmtId="0" fontId="0" fillId="7" borderId="0" xfId="0" applyFill="1"/>
    <xf numFmtId="0" fontId="9" fillId="7" borderId="0" xfId="0" applyFont="1" applyFill="1" applyAlignment="1">
      <alignment vertical="center"/>
    </xf>
    <xf numFmtId="49" fontId="4" fillId="7" borderId="0" xfId="0" applyNumberFormat="1" applyFont="1" applyFill="1"/>
    <xf numFmtId="0" fontId="10" fillId="7" borderId="0" xfId="1" applyFill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8"/>
  <sheetViews>
    <sheetView tabSelected="1" topLeftCell="A34" zoomScale="85" zoomScaleNormal="85" workbookViewId="0">
      <selection activeCell="A50" sqref="A50"/>
    </sheetView>
  </sheetViews>
  <sheetFormatPr defaultColWidth="11.5546875" defaultRowHeight="13.2" x14ac:dyDescent="0.25"/>
  <cols>
    <col min="1" max="1" width="67.109375" style="1" bestFit="1" customWidth="1"/>
    <col min="2" max="2" width="22.33203125" style="1" customWidth="1"/>
    <col min="3" max="3" width="23.6640625" style="1" customWidth="1"/>
    <col min="4" max="4" width="23.88671875" style="1" bestFit="1" customWidth="1"/>
    <col min="5" max="5" width="59.6640625" style="1" bestFit="1" customWidth="1"/>
    <col min="6" max="6" width="6" bestFit="1" customWidth="1"/>
    <col min="7" max="7" width="10.33203125" bestFit="1" customWidth="1"/>
    <col min="9" max="9" width="20.6640625" bestFit="1" customWidth="1"/>
    <col min="10" max="10" width="19.109375" customWidth="1"/>
    <col min="11" max="11" width="48.6640625" customWidth="1"/>
  </cols>
  <sheetData>
    <row r="1" spans="1:11" s="2" customFormat="1" ht="21" x14ac:dyDescent="0.4">
      <c r="A1" s="24" t="s">
        <v>163</v>
      </c>
      <c r="B1" s="24"/>
      <c r="C1" s="24"/>
      <c r="D1" s="24"/>
      <c r="E1" s="24"/>
      <c r="F1" s="24"/>
      <c r="K1" s="18" t="s">
        <v>16</v>
      </c>
    </row>
    <row r="2" spans="1:11" s="2" customFormat="1" ht="20.399999999999999" x14ac:dyDescent="0.3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15</v>
      </c>
      <c r="G2" s="2" t="s">
        <v>5</v>
      </c>
      <c r="H2" s="2" t="s">
        <v>21</v>
      </c>
      <c r="I2" s="2" t="s">
        <v>181</v>
      </c>
      <c r="J2" s="2" t="s">
        <v>17</v>
      </c>
      <c r="K2" s="17" t="s">
        <v>18</v>
      </c>
    </row>
    <row r="3" spans="1:11" s="15" customFormat="1" ht="14.4" x14ac:dyDescent="0.25">
      <c r="A3" s="14" t="s">
        <v>6</v>
      </c>
      <c r="B3" s="14"/>
      <c r="C3" s="14"/>
      <c r="D3" s="14"/>
      <c r="E3" s="14"/>
      <c r="F3" s="15">
        <f>SUM(F4:F17)</f>
        <v>29</v>
      </c>
      <c r="J3" s="16" t="str">
        <f>CONCATENATE(E3,IF(ISBLANK(E3),""," = "),A3)</f>
        <v>Resistor</v>
      </c>
    </row>
    <row r="4" spans="1:11" ht="14.4" x14ac:dyDescent="0.25">
      <c r="A4" s="1" t="s">
        <v>26</v>
      </c>
      <c r="B4" s="1" t="s">
        <v>19</v>
      </c>
      <c r="C4" t="s">
        <v>27</v>
      </c>
      <c r="D4" s="1" t="s">
        <v>28</v>
      </c>
      <c r="E4" s="1" t="s">
        <v>33</v>
      </c>
      <c r="F4">
        <v>2</v>
      </c>
      <c r="G4">
        <v>9339400</v>
      </c>
      <c r="H4" t="s">
        <v>29</v>
      </c>
      <c r="J4" s="13" t="str">
        <f t="shared" ref="J4:J95" si="0">CONCATENATE(E4,IF(ISBLANK(E4),""," = "),A4)</f>
        <v>R1,R3 = 33 Ω, carbon film, 5%, 0.25W, 250V</v>
      </c>
    </row>
    <row r="5" spans="1:11" ht="14.4" x14ac:dyDescent="0.25">
      <c r="A5" s="1" t="s">
        <v>30</v>
      </c>
      <c r="B5" s="1" t="s">
        <v>19</v>
      </c>
      <c r="C5" t="s">
        <v>31</v>
      </c>
      <c r="D5" s="1" t="s">
        <v>28</v>
      </c>
      <c r="E5" s="1" t="s">
        <v>105</v>
      </c>
      <c r="F5">
        <v>4</v>
      </c>
      <c r="G5">
        <v>9339655</v>
      </c>
      <c r="H5" t="s">
        <v>32</v>
      </c>
      <c r="J5" s="13" t="str">
        <f t="shared" si="0"/>
        <v>R2,R4,R25,R26 = 680 Ω, carbon film, 5%, 0.25W, 250V</v>
      </c>
    </row>
    <row r="6" spans="1:11" s="20" customFormat="1" ht="14.4" x14ac:dyDescent="0.25">
      <c r="A6" s="19" t="s">
        <v>170</v>
      </c>
      <c r="B6" s="19" t="s">
        <v>107</v>
      </c>
      <c r="C6" t="s">
        <v>106</v>
      </c>
      <c r="D6" s="19"/>
      <c r="E6" s="19" t="s">
        <v>34</v>
      </c>
      <c r="F6" s="20">
        <v>1</v>
      </c>
      <c r="G6" s="20">
        <v>2769043</v>
      </c>
      <c r="J6" s="21" t="str">
        <f t="shared" si="0"/>
        <v>R5 = Varistor, Epcos B72210S2271K101 (230VAC mains)</v>
      </c>
    </row>
    <row r="7" spans="1:11" s="20" customFormat="1" ht="14.4" x14ac:dyDescent="0.25">
      <c r="A7" s="19" t="s">
        <v>108</v>
      </c>
      <c r="B7" s="19"/>
      <c r="C7" t="s">
        <v>109</v>
      </c>
      <c r="D7" s="19"/>
      <c r="E7" s="19" t="s">
        <v>34</v>
      </c>
      <c r="F7" s="20">
        <v>1</v>
      </c>
      <c r="G7" s="20">
        <v>2769042</v>
      </c>
      <c r="J7" s="21" t="str">
        <f t="shared" si="0"/>
        <v>R5 = Varistor, Epcos B72210S2151K101  (115VAC mains)</v>
      </c>
    </row>
    <row r="8" spans="1:11" s="20" customFormat="1" ht="14.4" x14ac:dyDescent="0.25">
      <c r="A8" s="19" t="s">
        <v>169</v>
      </c>
      <c r="B8" s="19" t="s">
        <v>107</v>
      </c>
      <c r="C8" t="s">
        <v>127</v>
      </c>
      <c r="D8" s="19"/>
      <c r="E8" s="19" t="s">
        <v>35</v>
      </c>
      <c r="F8" s="20">
        <v>2</v>
      </c>
      <c r="H8" s="20" t="s">
        <v>128</v>
      </c>
      <c r="J8" s="21" t="str">
        <f t="shared" si="0"/>
        <v>R6,R7 = NTC 16R, 2.1W, Epcos B57236S160M (230VAC mains)</v>
      </c>
    </row>
    <row r="9" spans="1:11" s="20" customFormat="1" ht="14.4" x14ac:dyDescent="0.25">
      <c r="A9" s="19" t="s">
        <v>171</v>
      </c>
      <c r="B9" s="19" t="s">
        <v>107</v>
      </c>
      <c r="C9" t="s">
        <v>127</v>
      </c>
      <c r="D9" s="19"/>
      <c r="E9" s="19" t="s">
        <v>172</v>
      </c>
      <c r="F9" s="20">
        <v>1</v>
      </c>
      <c r="H9" s="20" t="s">
        <v>128</v>
      </c>
      <c r="J9" s="21" t="str">
        <f t="shared" ref="J9:J10" si="1">CONCATENATE(E9,IF(ISBLANK(E9),""," = "),A9)</f>
        <v>R6 = NTC 16R, 2.1W, Epcos B57236S160M (115VAC mains)</v>
      </c>
    </row>
    <row r="10" spans="1:11" s="20" customFormat="1" ht="14.4" x14ac:dyDescent="0.25">
      <c r="A10" s="19" t="s">
        <v>174</v>
      </c>
      <c r="B10" s="19"/>
      <c r="C10"/>
      <c r="D10" s="19"/>
      <c r="E10" s="19" t="s">
        <v>173</v>
      </c>
      <c r="F10" s="20">
        <v>1</v>
      </c>
      <c r="J10" s="21" t="str">
        <f t="shared" si="1"/>
        <v>R7 = jumper wire (115VAC mains)</v>
      </c>
    </row>
    <row r="11" spans="1:11" ht="14.4" x14ac:dyDescent="0.25">
      <c r="A11" s="1" t="s">
        <v>114</v>
      </c>
      <c r="B11" s="1" t="s">
        <v>115</v>
      </c>
      <c r="C11" t="s">
        <v>116</v>
      </c>
      <c r="D11" s="1" t="s">
        <v>117</v>
      </c>
      <c r="E11" s="1" t="s">
        <v>36</v>
      </c>
      <c r="F11">
        <v>2</v>
      </c>
      <c r="H11" t="s">
        <v>118</v>
      </c>
      <c r="J11" s="13" t="str">
        <f t="shared" si="0"/>
        <v>R8,R14 = 25R, 1%, 15W, TO-126, Caddock 915</v>
      </c>
    </row>
    <row r="12" spans="1:11" ht="14.4" x14ac:dyDescent="0.3">
      <c r="A12" s="1" t="s">
        <v>37</v>
      </c>
      <c r="B12" s="1" t="s">
        <v>19</v>
      </c>
      <c r="C12" t="s">
        <v>38</v>
      </c>
      <c r="D12" s="1" t="s">
        <v>28</v>
      </c>
      <c r="E12" s="1" t="s">
        <v>40</v>
      </c>
      <c r="F12">
        <v>4</v>
      </c>
      <c r="G12">
        <v>9339310</v>
      </c>
      <c r="H12" t="s">
        <v>39</v>
      </c>
      <c r="J12" t="str">
        <f t="shared" si="0"/>
        <v>R9,R10,R15,R17 = 22 kΩ, carbon film, 5%, 0.25W, 250V</v>
      </c>
      <c r="K12" s="13"/>
    </row>
    <row r="13" spans="1:11" ht="14.4" x14ac:dyDescent="0.3">
      <c r="A13" s="1" t="s">
        <v>110</v>
      </c>
      <c r="B13" s="1" t="s">
        <v>19</v>
      </c>
      <c r="C13" t="s">
        <v>111</v>
      </c>
      <c r="D13" s="1" t="s">
        <v>28</v>
      </c>
      <c r="E13" s="1" t="s">
        <v>113</v>
      </c>
      <c r="F13">
        <v>1</v>
      </c>
      <c r="G13">
        <v>9339531</v>
      </c>
      <c r="H13" t="s">
        <v>112</v>
      </c>
      <c r="J13" s="13" t="str">
        <f>CONCATENATE(CONCATENATE($E13,IF(ISBLANK($E13),""," = "),$A13),IF(ISBLANK($K13),"",", "),$K13)</f>
        <v>R11 = 470 Ω, carbon film, 5%, 0.25W, 250V</v>
      </c>
    </row>
    <row r="14" spans="1:11" ht="14.4" x14ac:dyDescent="0.3">
      <c r="A14" s="1" t="s">
        <v>41</v>
      </c>
      <c r="B14" s="1" t="s">
        <v>19</v>
      </c>
      <c r="C14" t="s">
        <v>42</v>
      </c>
      <c r="D14" s="1" t="s">
        <v>28</v>
      </c>
      <c r="E14" s="1" t="s">
        <v>48</v>
      </c>
      <c r="F14">
        <v>4</v>
      </c>
      <c r="G14">
        <v>9339078</v>
      </c>
      <c r="H14" t="s">
        <v>43</v>
      </c>
      <c r="J14" t="str">
        <f t="shared" si="0"/>
        <v>R12,R13,R18,R19 = 100 kΩ, carbon film, 5%, 0.25W, 250V</v>
      </c>
      <c r="K14" s="13"/>
    </row>
    <row r="15" spans="1:11" ht="14.4" x14ac:dyDescent="0.3">
      <c r="A15" s="1" t="s">
        <v>44</v>
      </c>
      <c r="B15" s="1" t="s">
        <v>19</v>
      </c>
      <c r="C15" t="s">
        <v>45</v>
      </c>
      <c r="D15" s="1" t="s">
        <v>28</v>
      </c>
      <c r="E15" s="1" t="s">
        <v>47</v>
      </c>
      <c r="F15">
        <v>2</v>
      </c>
      <c r="G15">
        <v>9339540</v>
      </c>
      <c r="H15" t="s">
        <v>46</v>
      </c>
      <c r="J15" t="str">
        <f t="shared" si="0"/>
        <v>R16,R22 = 4.7 kΩ, carbon film, 5%, 0.25W, 250V</v>
      </c>
      <c r="K15" s="13"/>
    </row>
    <row r="16" spans="1:11" x14ac:dyDescent="0.25">
      <c r="A16" t="s">
        <v>164</v>
      </c>
      <c r="B16" t="s">
        <v>165</v>
      </c>
      <c r="C16" t="s">
        <v>166</v>
      </c>
      <c r="D16"/>
      <c r="E16" t="s">
        <v>49</v>
      </c>
      <c r="F16">
        <v>2</v>
      </c>
      <c r="G16">
        <v>2113005</v>
      </c>
      <c r="J16" t="str">
        <f t="shared" si="0"/>
        <v>R20,R21 = Thermistor, ICL NTC, 10 ohm, -20% to +20%, Radial Leaded, Ametherm SL15 10006</v>
      </c>
    </row>
    <row r="17" spans="1:11" ht="14.4" x14ac:dyDescent="0.25">
      <c r="A17" s="1" t="s">
        <v>125</v>
      </c>
      <c r="B17" s="1" t="s">
        <v>63</v>
      </c>
      <c r="C17" t="s">
        <v>126</v>
      </c>
      <c r="D17" s="1" t="s">
        <v>28</v>
      </c>
      <c r="E17" s="1" t="s">
        <v>124</v>
      </c>
      <c r="F17">
        <v>2</v>
      </c>
      <c r="G17">
        <v>9466045</v>
      </c>
      <c r="J17" s="13" t="str">
        <f t="shared" si="0"/>
        <v>R27,R28 = 220 Ω, metal film, 1%, 0.6W, 350V</v>
      </c>
    </row>
    <row r="18" spans="1:11" s="15" customFormat="1" ht="14.4" x14ac:dyDescent="0.25">
      <c r="A18" s="14" t="s">
        <v>7</v>
      </c>
      <c r="B18" s="14"/>
      <c r="C18" s="14"/>
      <c r="D18" s="14"/>
      <c r="E18" s="14"/>
      <c r="F18" s="15">
        <f>SUM(F19:F23)</f>
        <v>10</v>
      </c>
      <c r="J18" s="16" t="str">
        <f t="shared" si="0"/>
        <v>Capacitor</v>
      </c>
    </row>
    <row r="19" spans="1:11" ht="14.4" x14ac:dyDescent="0.25">
      <c r="A19" s="1" t="s">
        <v>50</v>
      </c>
      <c r="B19" s="1" t="s">
        <v>19</v>
      </c>
      <c r="C19" s="1" t="s">
        <v>51</v>
      </c>
      <c r="D19" s="1" t="s">
        <v>52</v>
      </c>
      <c r="E19" s="1" t="s">
        <v>188</v>
      </c>
      <c r="F19">
        <v>3</v>
      </c>
      <c r="G19">
        <v>9451439</v>
      </c>
      <c r="H19" t="s">
        <v>53</v>
      </c>
      <c r="J19" t="str">
        <f t="shared" si="0"/>
        <v>C1,C3,C6 = 470 µF, 50 V, 5 mm pitch, 13x21 mm</v>
      </c>
      <c r="K19" s="13"/>
    </row>
    <row r="20" spans="1:11" ht="14.4" x14ac:dyDescent="0.25">
      <c r="A20" s="1" t="s">
        <v>119</v>
      </c>
      <c r="B20" s="1" t="s">
        <v>19</v>
      </c>
      <c r="C20" t="s">
        <v>120</v>
      </c>
      <c r="E20" s="1" t="s">
        <v>187</v>
      </c>
      <c r="F20">
        <v>3</v>
      </c>
      <c r="G20">
        <v>2610810</v>
      </c>
      <c r="J20" t="str">
        <f t="shared" si="0"/>
        <v>C2,C4,C7 = 47 µF, 100V, 5 mm pitch</v>
      </c>
      <c r="K20" s="13"/>
    </row>
    <row r="21" spans="1:11" ht="14.4" x14ac:dyDescent="0.25">
      <c r="A21" s="1" t="s">
        <v>54</v>
      </c>
      <c r="B21" s="1" t="s">
        <v>19</v>
      </c>
      <c r="C21" s="1" t="s">
        <v>55</v>
      </c>
      <c r="D21" s="1" t="s">
        <v>56</v>
      </c>
      <c r="E21" s="1" t="s">
        <v>121</v>
      </c>
      <c r="F21">
        <v>2</v>
      </c>
      <c r="G21">
        <v>1216440</v>
      </c>
      <c r="H21" t="s">
        <v>57</v>
      </c>
      <c r="J21" t="str">
        <f t="shared" si="0"/>
        <v>C5,C9,C10,C11 = 100 nF, 50 V, X7R, 5.08 mm pitch</v>
      </c>
      <c r="K21" s="13"/>
    </row>
    <row r="22" spans="1:11" ht="14.4" x14ac:dyDescent="0.25">
      <c r="A22" s="1" t="s">
        <v>58</v>
      </c>
      <c r="B22" s="1" t="s">
        <v>19</v>
      </c>
      <c r="C22" s="1" t="s">
        <v>59</v>
      </c>
      <c r="D22" s="1" t="s">
        <v>60</v>
      </c>
      <c r="E22" s="1" t="s">
        <v>62</v>
      </c>
      <c r="F22">
        <v>1</v>
      </c>
      <c r="G22">
        <v>1216423</v>
      </c>
      <c r="H22" t="s">
        <v>61</v>
      </c>
      <c r="J22" t="str">
        <f t="shared" si="0"/>
        <v>C8 = 1 nF, 100 V, X7R, 2.54 mm pitch</v>
      </c>
      <c r="K22" s="13"/>
    </row>
    <row r="23" spans="1:11" ht="14.4" x14ac:dyDescent="0.25">
      <c r="A23" s="1" t="s">
        <v>122</v>
      </c>
      <c r="B23" s="1" t="s">
        <v>107</v>
      </c>
      <c r="C23" t="s">
        <v>123</v>
      </c>
      <c r="D23" s="1" t="s">
        <v>64</v>
      </c>
      <c r="E23" s="1" t="s">
        <v>65</v>
      </c>
      <c r="F23">
        <v>1</v>
      </c>
      <c r="G23">
        <v>9751513</v>
      </c>
      <c r="J23" s="13" t="str">
        <f t="shared" si="0"/>
        <v>C12 = 4.7 nF, X1/Y1, 500 V, Y5U, 15 mm pitch</v>
      </c>
    </row>
    <row r="24" spans="1:11" s="5" customFormat="1" ht="14.4" x14ac:dyDescent="0.25">
      <c r="A24" s="4" t="s">
        <v>8</v>
      </c>
      <c r="B24" s="4"/>
      <c r="C24" s="4"/>
      <c r="D24" s="4"/>
      <c r="E24" s="4"/>
      <c r="F24" s="5">
        <f>SUM(F25:F33)</f>
        <v>15</v>
      </c>
      <c r="J24" s="16" t="str">
        <f t="shared" si="0"/>
        <v>Semiconductor</v>
      </c>
    </row>
    <row r="25" spans="1:11" ht="14.4" x14ac:dyDescent="0.25">
      <c r="A25" s="1" t="s">
        <v>66</v>
      </c>
      <c r="B25" s="1" t="s">
        <v>25</v>
      </c>
      <c r="C25" t="s">
        <v>67</v>
      </c>
      <c r="D25" s="1" t="s">
        <v>68</v>
      </c>
      <c r="E25" s="1" t="s">
        <v>70</v>
      </c>
      <c r="F25">
        <v>4</v>
      </c>
      <c r="G25">
        <v>1081177</v>
      </c>
      <c r="H25" t="s">
        <v>69</v>
      </c>
      <c r="J25" s="13" t="str">
        <f t="shared" si="0"/>
        <v>D1,D2,D3,D4 = 1N4148, 100 V, 200 mA, 4 ns</v>
      </c>
    </row>
    <row r="26" spans="1:11" ht="14.4" x14ac:dyDescent="0.25">
      <c r="A26" s="1" t="s">
        <v>92</v>
      </c>
      <c r="B26" s="1" t="s">
        <v>93</v>
      </c>
      <c r="C26" t="s">
        <v>94</v>
      </c>
      <c r="D26" s="1" t="s">
        <v>95</v>
      </c>
      <c r="E26" s="1" t="s">
        <v>71</v>
      </c>
      <c r="F26">
        <v>1</v>
      </c>
      <c r="G26">
        <v>4084780</v>
      </c>
      <c r="J26" s="13" t="str">
        <f t="shared" si="0"/>
        <v>B1 = Bridge rectifier 600V 4A GBU405</v>
      </c>
    </row>
    <row r="27" spans="1:11" ht="14.4" x14ac:dyDescent="0.25">
      <c r="A27" s="1" t="s">
        <v>72</v>
      </c>
      <c r="B27" s="1" t="s">
        <v>19</v>
      </c>
      <c r="C27" t="s">
        <v>73</v>
      </c>
      <c r="D27" s="1" t="s">
        <v>74</v>
      </c>
      <c r="E27" s="1" t="s">
        <v>76</v>
      </c>
      <c r="F27">
        <v>2</v>
      </c>
      <c r="G27">
        <v>1581122</v>
      </c>
      <c r="H27" t="s">
        <v>75</v>
      </c>
      <c r="J27" s="13" t="str">
        <f t="shared" si="0"/>
        <v>LED1,LED2 = LED, red, 3 mm</v>
      </c>
    </row>
    <row r="28" spans="1:11" ht="14.4" x14ac:dyDescent="0.25">
      <c r="A28" s="1" t="s">
        <v>77</v>
      </c>
      <c r="B28" s="1" t="s">
        <v>78</v>
      </c>
      <c r="C28" t="s">
        <v>79</v>
      </c>
      <c r="D28" s="1" t="s">
        <v>80</v>
      </c>
      <c r="E28" s="1" t="s">
        <v>82</v>
      </c>
      <c r="F28">
        <v>2</v>
      </c>
      <c r="G28">
        <v>1228215</v>
      </c>
      <c r="H28" t="s">
        <v>81</v>
      </c>
      <c r="J28" s="13" t="str">
        <f t="shared" si="0"/>
        <v>T1,T2 = BC337, 45 V, 800 mA, 625 mW, hfe=400</v>
      </c>
    </row>
    <row r="29" spans="1:11" ht="14.4" x14ac:dyDescent="0.25">
      <c r="A29" s="1" t="s">
        <v>83</v>
      </c>
      <c r="B29" s="1" t="s">
        <v>84</v>
      </c>
      <c r="C29" s="1" t="s">
        <v>85</v>
      </c>
      <c r="D29" s="1" t="s">
        <v>86</v>
      </c>
      <c r="E29" s="1" t="s">
        <v>20</v>
      </c>
      <c r="F29">
        <v>1</v>
      </c>
      <c r="G29">
        <v>9666095</v>
      </c>
      <c r="H29" t="s">
        <v>87</v>
      </c>
      <c r="J29" t="str">
        <f t="shared" si="0"/>
        <v>IC1 = MC7805, 5 V, 1 A</v>
      </c>
      <c r="K29" s="13"/>
    </row>
    <row r="30" spans="1:11" ht="14.4" x14ac:dyDescent="0.25">
      <c r="A30" s="1" t="s">
        <v>192</v>
      </c>
      <c r="B30" s="1" t="s">
        <v>84</v>
      </c>
      <c r="C30" s="1" t="s">
        <v>193</v>
      </c>
      <c r="D30" s="1" t="s">
        <v>86</v>
      </c>
      <c r="E30" s="1" t="s">
        <v>22</v>
      </c>
      <c r="F30">
        <v>1</v>
      </c>
      <c r="G30">
        <v>7174063</v>
      </c>
      <c r="J30" t="str">
        <f t="shared" si="0"/>
        <v>IC2 = Linear voltage regulator +18V, TS7818CZ</v>
      </c>
      <c r="K30" s="13"/>
    </row>
    <row r="31" spans="1:11" ht="14.4" x14ac:dyDescent="0.25">
      <c r="A31" s="1" t="s">
        <v>189</v>
      </c>
      <c r="B31" s="1" t="s">
        <v>190</v>
      </c>
      <c r="C31" s="1" t="s">
        <v>191</v>
      </c>
      <c r="D31" s="1" t="s">
        <v>86</v>
      </c>
      <c r="E31" s="1" t="s">
        <v>23</v>
      </c>
      <c r="F31">
        <v>1</v>
      </c>
      <c r="G31">
        <v>7202202</v>
      </c>
      <c r="J31" t="str">
        <f t="shared" si="0"/>
        <v>IC3 = Linear voltage regulator -18V, TS7918CZ</v>
      </c>
      <c r="K31" s="13"/>
    </row>
    <row r="32" spans="1:11" ht="14.4" x14ac:dyDescent="0.25">
      <c r="A32" s="1" t="s">
        <v>198</v>
      </c>
      <c r="B32" s="1" t="s">
        <v>88</v>
      </c>
      <c r="C32" t="s">
        <v>167</v>
      </c>
      <c r="D32" s="1" t="s">
        <v>89</v>
      </c>
      <c r="E32" s="1" t="s">
        <v>24</v>
      </c>
      <c r="F32">
        <v>1</v>
      </c>
      <c r="G32">
        <v>1455150</v>
      </c>
      <c r="J32" s="13" t="str">
        <f t="shared" si="0"/>
        <v>IC4 = 8-bit microcontroller ATTINY44-20PU EPS 170462-41</v>
      </c>
    </row>
    <row r="33" spans="1:11" ht="14.4" x14ac:dyDescent="0.25">
      <c r="A33" s="1" t="s">
        <v>96</v>
      </c>
      <c r="B33" s="1" t="s">
        <v>97</v>
      </c>
      <c r="C33" t="s">
        <v>98</v>
      </c>
      <c r="D33" s="1" t="s">
        <v>90</v>
      </c>
      <c r="E33" s="1" t="s">
        <v>91</v>
      </c>
      <c r="F33">
        <v>2</v>
      </c>
      <c r="G33">
        <v>2524269</v>
      </c>
      <c r="J33" s="13" t="str">
        <f t="shared" si="0"/>
        <v>IC5,IC6 = 2-channel Optocoupler TLP222A-2</v>
      </c>
    </row>
    <row r="34" spans="1:11" s="5" customFormat="1" ht="14.4" x14ac:dyDescent="0.25">
      <c r="A34" s="4" t="s">
        <v>9</v>
      </c>
      <c r="B34" s="4"/>
      <c r="C34" s="4"/>
      <c r="D34" s="4"/>
      <c r="E34" s="4"/>
      <c r="F34" s="5">
        <f>SUM(F39:F53)</f>
        <v>33</v>
      </c>
      <c r="J34" s="16" t="str">
        <f t="shared" si="0"/>
        <v>Other</v>
      </c>
    </row>
    <row r="35" spans="1:11" ht="14.4" x14ac:dyDescent="0.25">
      <c r="A35" s="1" t="s">
        <v>131</v>
      </c>
      <c r="B35" s="1" t="s">
        <v>129</v>
      </c>
      <c r="C35" s="1" t="s">
        <v>132</v>
      </c>
      <c r="D35" s="1" t="s">
        <v>133</v>
      </c>
      <c r="E35" s="6" t="s">
        <v>130</v>
      </c>
      <c r="F35">
        <v>3</v>
      </c>
      <c r="G35">
        <v>1793006</v>
      </c>
      <c r="H35" t="s">
        <v>134</v>
      </c>
      <c r="J35" t="str">
        <f t="shared" si="0"/>
        <v>K1,K9,K11 = Terminal block 7.68 mm, 2-way, 630 V</v>
      </c>
      <c r="K35" s="13"/>
    </row>
    <row r="36" spans="1:11" ht="14.4" x14ac:dyDescent="0.25">
      <c r="A36" s="1" t="s">
        <v>135</v>
      </c>
      <c r="B36" s="1" t="s">
        <v>19</v>
      </c>
      <c r="C36" t="s">
        <v>136</v>
      </c>
      <c r="E36" s="6" t="s">
        <v>99</v>
      </c>
      <c r="F36">
        <v>1</v>
      </c>
      <c r="G36">
        <v>2008009</v>
      </c>
      <c r="J36" t="str">
        <f t="shared" si="0"/>
        <v>K2 = Terminal block 5.08 mm, 8-way, 300 V</v>
      </c>
      <c r="K36" s="13"/>
    </row>
    <row r="37" spans="1:11" s="20" customFormat="1" ht="14.4" x14ac:dyDescent="0.25">
      <c r="A37" s="19" t="s">
        <v>177</v>
      </c>
      <c r="B37" s="19" t="s">
        <v>175</v>
      </c>
      <c r="C37" s="20" t="s">
        <v>176</v>
      </c>
      <c r="D37" s="19"/>
      <c r="E37" s="22" t="s">
        <v>100</v>
      </c>
      <c r="F37" s="20">
        <v>1</v>
      </c>
      <c r="I37" s="20" t="s">
        <v>182</v>
      </c>
      <c r="J37" s="20" t="str">
        <f t="shared" si="0"/>
        <v>K3 = Wago 6-way 2-wire terminalblock 806-106</v>
      </c>
      <c r="K37" s="21"/>
    </row>
    <row r="38" spans="1:11" s="20" customFormat="1" ht="14.4" x14ac:dyDescent="0.25">
      <c r="A38" s="19" t="s">
        <v>178</v>
      </c>
      <c r="B38" s="19" t="s">
        <v>175</v>
      </c>
      <c r="C38" s="20" t="s">
        <v>179</v>
      </c>
      <c r="D38" s="19"/>
      <c r="E38" s="22" t="s">
        <v>180</v>
      </c>
      <c r="F38" s="20">
        <v>1</v>
      </c>
      <c r="I38" s="20" t="s">
        <v>183</v>
      </c>
      <c r="J38" s="20" t="str">
        <f t="shared" si="0"/>
        <v>K3' = Wago 6-way pinheader 806-906</v>
      </c>
      <c r="K38" s="21"/>
    </row>
    <row r="39" spans="1:11" s="20" customFormat="1" ht="14.4" x14ac:dyDescent="0.25">
      <c r="A39" s="19" t="s">
        <v>137</v>
      </c>
      <c r="B39" s="19" t="s">
        <v>19</v>
      </c>
      <c r="C39" s="22" t="s">
        <v>138</v>
      </c>
      <c r="D39" s="19"/>
      <c r="E39" s="19" t="s">
        <v>100</v>
      </c>
      <c r="F39" s="20">
        <v>1</v>
      </c>
      <c r="G39" s="20">
        <v>2008008</v>
      </c>
      <c r="I39" s="23"/>
      <c r="J39" s="21" t="str">
        <f t="shared" si="0"/>
        <v>K3 = Terminal block 5.08 mm, 6-way, 300 V</v>
      </c>
    </row>
    <row r="40" spans="1:11" ht="14.4" x14ac:dyDescent="0.25">
      <c r="A40" s="1" t="s">
        <v>139</v>
      </c>
      <c r="B40" s="1" t="s">
        <v>140</v>
      </c>
      <c r="C40" s="1" t="s">
        <v>145</v>
      </c>
      <c r="E40" s="1" t="s">
        <v>141</v>
      </c>
      <c r="F40">
        <v>4</v>
      </c>
      <c r="G40">
        <v>2112431</v>
      </c>
      <c r="J40" s="13" t="str">
        <f t="shared" si="0"/>
        <v>K4,K5,K6,K8 = Wire-To-Board Connector, 2.54 mm, 3 Contacts, Header, KK 254 6373 Series</v>
      </c>
    </row>
    <row r="41" spans="1:11" ht="14.4" x14ac:dyDescent="0.25">
      <c r="A41" s="1" t="s">
        <v>142</v>
      </c>
      <c r="B41" s="1" t="s">
        <v>140</v>
      </c>
      <c r="C41" s="1" t="s">
        <v>146</v>
      </c>
      <c r="E41" s="1" t="s">
        <v>101</v>
      </c>
      <c r="F41">
        <v>1</v>
      </c>
      <c r="G41">
        <v>2751315</v>
      </c>
      <c r="J41" s="13" t="str">
        <f t="shared" si="0"/>
        <v>K7 = Wire-To-Board Connector, 2.54 mm, 2 Contacts, Header, KK 254 6373 Series</v>
      </c>
    </row>
    <row r="42" spans="1:11" ht="14.4" x14ac:dyDescent="0.25">
      <c r="A42" s="1" t="s">
        <v>143</v>
      </c>
      <c r="B42" s="1" t="s">
        <v>140</v>
      </c>
      <c r="C42" s="1" t="s">
        <v>147</v>
      </c>
      <c r="E42" s="1" t="s">
        <v>144</v>
      </c>
      <c r="F42">
        <v>4</v>
      </c>
      <c r="H42" t="s">
        <v>148</v>
      </c>
      <c r="J42" s="13" t="str">
        <f t="shared" si="0"/>
        <v>K4',K5',K6',K8' = Wire-To-Board Connector, 2.54 mm, 3 Contacts, Receptacle, KK 254 2695 Series</v>
      </c>
    </row>
    <row r="43" spans="1:11" ht="14.4" x14ac:dyDescent="0.25">
      <c r="A43" s="1" t="s">
        <v>149</v>
      </c>
      <c r="B43" s="1" t="s">
        <v>140</v>
      </c>
      <c r="C43" s="1" t="s">
        <v>150</v>
      </c>
      <c r="E43" s="1" t="s">
        <v>151</v>
      </c>
      <c r="F43">
        <v>1</v>
      </c>
      <c r="H43" t="s">
        <v>152</v>
      </c>
      <c r="J43" s="13" t="str">
        <f t="shared" si="0"/>
        <v>K7' = Wire-To-Board Connector, 2.54 mm, 2 Contacts, Receptacle, KK 254 2695 Series</v>
      </c>
    </row>
    <row r="44" spans="1:11" ht="14.4" x14ac:dyDescent="0.25">
      <c r="A44" s="1" t="s">
        <v>154</v>
      </c>
      <c r="B44" s="1" t="s">
        <v>140</v>
      </c>
      <c r="C44" s="1" t="s">
        <v>153</v>
      </c>
      <c r="F44">
        <v>14</v>
      </c>
      <c r="G44">
        <v>2063734</v>
      </c>
      <c r="J44" s="13" t="str">
        <f t="shared" si="0"/>
        <v>Contact, KK® 254, KK 254 2759 Series, Socket, Crimp (min. 14 pcs)</v>
      </c>
    </row>
    <row r="45" spans="1:11" ht="14.4" x14ac:dyDescent="0.25">
      <c r="A45" s="1" t="s">
        <v>155</v>
      </c>
      <c r="B45" s="1" t="s">
        <v>156</v>
      </c>
      <c r="C45" t="s">
        <v>157</v>
      </c>
      <c r="E45" s="1" t="s">
        <v>102</v>
      </c>
      <c r="F45">
        <v>1</v>
      </c>
      <c r="G45">
        <v>1131474</v>
      </c>
      <c r="J45" s="13" t="str">
        <f t="shared" si="0"/>
        <v>TR1 = Isolation Transformer, Safety, 1.5 VA, 2 x 6V, 125 mA, 2 x 115V</v>
      </c>
    </row>
    <row r="46" spans="1:11" ht="14.4" x14ac:dyDescent="0.25">
      <c r="A46" s="1" t="s">
        <v>158</v>
      </c>
      <c r="B46" s="1" t="s">
        <v>160</v>
      </c>
      <c r="C46" t="s">
        <v>159</v>
      </c>
      <c r="E46" s="1" t="s">
        <v>103</v>
      </c>
      <c r="F46">
        <v>2</v>
      </c>
      <c r="G46">
        <v>9949410</v>
      </c>
      <c r="J46" s="13" t="str">
        <f t="shared" si="0"/>
        <v>RE1,RE2 = Power Relay, SPDT, 12 VDC, 16 A, G2R Series, Through Hole, Omron G2R-1-E 12DC</v>
      </c>
    </row>
    <row r="47" spans="1:11" ht="14.4" x14ac:dyDescent="0.25">
      <c r="A47" s="1" t="s">
        <v>161</v>
      </c>
      <c r="B47" s="1" t="s">
        <v>160</v>
      </c>
      <c r="C47" t="s">
        <v>162</v>
      </c>
      <c r="E47" s="1" t="s">
        <v>104</v>
      </c>
      <c r="F47">
        <v>2</v>
      </c>
      <c r="G47">
        <v>1448164</v>
      </c>
      <c r="J47" s="13" t="str">
        <f t="shared" si="0"/>
        <v>RE3,RE4 = General Purpose Relay, G2RL Series, Power, Non Latching, DPDT, 24 VDC, 8A</v>
      </c>
    </row>
    <row r="48" spans="1:11" s="5" customFormat="1" ht="14.4" x14ac:dyDescent="0.25">
      <c r="A48" s="4" t="s">
        <v>10</v>
      </c>
      <c r="B48" s="4"/>
      <c r="C48" s="4"/>
      <c r="D48" s="4"/>
      <c r="E48" s="4"/>
      <c r="J48" s="16" t="str">
        <f t="shared" si="0"/>
        <v>Misc.</v>
      </c>
    </row>
    <row r="49" spans="1:10" ht="14.4" x14ac:dyDescent="0.25">
      <c r="A49" s="1" t="s">
        <v>184</v>
      </c>
      <c r="B49" t="s">
        <v>186</v>
      </c>
      <c r="F49">
        <v>1</v>
      </c>
      <c r="I49" t="s">
        <v>185</v>
      </c>
      <c r="J49" s="13" t="str">
        <f>CONCATENATE(E49,IF(ISBLANK(E49),""," = "),A49)</f>
        <v>GRV IR-remote receiver</v>
      </c>
    </row>
    <row r="50" spans="1:10" ht="14.4" x14ac:dyDescent="0.25">
      <c r="A50" s="1" t="s">
        <v>196</v>
      </c>
      <c r="B50" s="1" t="s">
        <v>194</v>
      </c>
      <c r="C50" t="s">
        <v>195</v>
      </c>
      <c r="F50">
        <v>1</v>
      </c>
      <c r="J50" s="13" t="str">
        <f t="shared" ref="J50" si="2">CONCATENATE(E50,IF(ISBLANK(E50),""," = "),A50)</f>
        <v>optional thermostat 60 degrees C, e.g. Thermorex TK24-T02-MG01-Ö60-S50</v>
      </c>
    </row>
    <row r="51" spans="1:10" ht="14.4" x14ac:dyDescent="0.25">
      <c r="A51" t="s">
        <v>168</v>
      </c>
      <c r="B51" s="1" t="s">
        <v>197</v>
      </c>
      <c r="C51"/>
      <c r="F51">
        <v>1</v>
      </c>
      <c r="J51" s="13" t="str">
        <f>CONCATENATE(E51,IF(ISBLANK(E51),""," = "),A51)</f>
        <v>PCB 170462-1 V2.21</v>
      </c>
    </row>
    <row r="52" spans="1:10" ht="14.4" x14ac:dyDescent="0.25">
      <c r="J52" s="13" t="str">
        <f t="shared" si="0"/>
        <v/>
      </c>
    </row>
    <row r="53" spans="1:10" ht="14.4" x14ac:dyDescent="0.25">
      <c r="J53" s="13" t="str">
        <f t="shared" si="0"/>
        <v/>
      </c>
    </row>
    <row r="54" spans="1:10" ht="14.4" x14ac:dyDescent="0.25">
      <c r="J54" s="13" t="str">
        <f t="shared" si="0"/>
        <v/>
      </c>
    </row>
    <row r="55" spans="1:10" ht="14.4" x14ac:dyDescent="0.25">
      <c r="J55" s="13" t="str">
        <f t="shared" si="0"/>
        <v/>
      </c>
    </row>
    <row r="56" spans="1:10" ht="14.4" x14ac:dyDescent="0.25">
      <c r="J56" s="13" t="str">
        <f t="shared" si="0"/>
        <v/>
      </c>
    </row>
    <row r="57" spans="1:10" ht="14.4" x14ac:dyDescent="0.25">
      <c r="J57" s="13" t="str">
        <f t="shared" si="0"/>
        <v/>
      </c>
    </row>
    <row r="58" spans="1:10" ht="14.4" x14ac:dyDescent="0.25">
      <c r="J58" s="13" t="str">
        <f t="shared" si="0"/>
        <v/>
      </c>
    </row>
    <row r="59" spans="1:10" ht="14.4" x14ac:dyDescent="0.25">
      <c r="J59" s="13" t="str">
        <f t="shared" si="0"/>
        <v/>
      </c>
    </row>
    <row r="60" spans="1:10" ht="14.4" x14ac:dyDescent="0.25">
      <c r="A60"/>
      <c r="J60" s="13" t="str">
        <f t="shared" si="0"/>
        <v/>
      </c>
    </row>
    <row r="61" spans="1:10" ht="14.4" x14ac:dyDescent="0.25">
      <c r="A61"/>
      <c r="J61" s="13" t="str">
        <f t="shared" si="0"/>
        <v/>
      </c>
    </row>
    <row r="62" spans="1:10" ht="14.4" x14ac:dyDescent="0.25">
      <c r="A62"/>
      <c r="J62" s="13" t="str">
        <f t="shared" si="0"/>
        <v/>
      </c>
    </row>
    <row r="63" spans="1:10" ht="14.4" x14ac:dyDescent="0.25">
      <c r="A63"/>
      <c r="J63" s="13" t="str">
        <f t="shared" si="0"/>
        <v/>
      </c>
    </row>
    <row r="64" spans="1:10" ht="14.4" x14ac:dyDescent="0.25">
      <c r="A64"/>
      <c r="J64" s="13" t="str">
        <f t="shared" si="0"/>
        <v/>
      </c>
    </row>
    <row r="65" spans="1:10" ht="14.4" x14ac:dyDescent="0.25">
      <c r="J65" s="13" t="str">
        <f t="shared" si="0"/>
        <v/>
      </c>
    </row>
    <row r="66" spans="1:10" ht="14.4" x14ac:dyDescent="0.25">
      <c r="J66" s="13" t="str">
        <f t="shared" si="0"/>
        <v/>
      </c>
    </row>
    <row r="67" spans="1:10" ht="14.4" x14ac:dyDescent="0.25">
      <c r="J67" s="13" t="str">
        <f t="shared" si="0"/>
        <v/>
      </c>
    </row>
    <row r="68" spans="1:10" ht="14.4" x14ac:dyDescent="0.25">
      <c r="A68"/>
      <c r="J68" s="13" t="str">
        <f t="shared" si="0"/>
        <v/>
      </c>
    </row>
    <row r="69" spans="1:10" ht="14.4" x14ac:dyDescent="0.25">
      <c r="J69" s="13" t="str">
        <f t="shared" si="0"/>
        <v/>
      </c>
    </row>
    <row r="70" spans="1:10" ht="14.4" x14ac:dyDescent="0.25">
      <c r="J70" s="13" t="str">
        <f t="shared" si="0"/>
        <v/>
      </c>
    </row>
    <row r="71" spans="1:10" ht="14.4" x14ac:dyDescent="0.25">
      <c r="J71" s="13" t="str">
        <f t="shared" si="0"/>
        <v/>
      </c>
    </row>
    <row r="72" spans="1:10" ht="14.4" x14ac:dyDescent="0.25">
      <c r="J72" s="13" t="str">
        <f t="shared" si="0"/>
        <v/>
      </c>
    </row>
    <row r="73" spans="1:10" ht="14.4" x14ac:dyDescent="0.25">
      <c r="J73" s="13" t="str">
        <f t="shared" si="0"/>
        <v/>
      </c>
    </row>
    <row r="74" spans="1:10" ht="14.4" x14ac:dyDescent="0.25">
      <c r="J74" s="13" t="str">
        <f t="shared" si="0"/>
        <v/>
      </c>
    </row>
    <row r="75" spans="1:10" ht="14.4" x14ac:dyDescent="0.25">
      <c r="J75" s="13" t="str">
        <f t="shared" si="0"/>
        <v/>
      </c>
    </row>
    <row r="76" spans="1:10" ht="14.4" x14ac:dyDescent="0.25">
      <c r="J76" s="13" t="str">
        <f t="shared" si="0"/>
        <v/>
      </c>
    </row>
    <row r="77" spans="1:10" ht="14.4" x14ac:dyDescent="0.25">
      <c r="J77" s="13" t="str">
        <f t="shared" si="0"/>
        <v/>
      </c>
    </row>
    <row r="78" spans="1:10" ht="14.4" x14ac:dyDescent="0.25">
      <c r="J78" s="13" t="str">
        <f t="shared" si="0"/>
        <v/>
      </c>
    </row>
    <row r="79" spans="1:10" ht="14.4" x14ac:dyDescent="0.25">
      <c r="J79" s="13" t="str">
        <f t="shared" si="0"/>
        <v/>
      </c>
    </row>
    <row r="80" spans="1:10" ht="14.4" x14ac:dyDescent="0.25">
      <c r="J80" s="13" t="str">
        <f t="shared" si="0"/>
        <v/>
      </c>
    </row>
    <row r="81" spans="10:10" ht="14.4" x14ac:dyDescent="0.25">
      <c r="J81" s="13" t="str">
        <f t="shared" si="0"/>
        <v/>
      </c>
    </row>
    <row r="82" spans="10:10" ht="14.4" x14ac:dyDescent="0.25">
      <c r="J82" s="13" t="str">
        <f t="shared" si="0"/>
        <v/>
      </c>
    </row>
    <row r="83" spans="10:10" ht="14.4" x14ac:dyDescent="0.25">
      <c r="J83" s="13" t="str">
        <f t="shared" si="0"/>
        <v/>
      </c>
    </row>
    <row r="84" spans="10:10" ht="14.4" x14ac:dyDescent="0.25">
      <c r="J84" s="13" t="str">
        <f t="shared" si="0"/>
        <v/>
      </c>
    </row>
    <row r="85" spans="10:10" ht="14.4" x14ac:dyDescent="0.25">
      <c r="J85" s="13" t="str">
        <f t="shared" si="0"/>
        <v/>
      </c>
    </row>
    <row r="86" spans="10:10" ht="14.4" x14ac:dyDescent="0.25">
      <c r="J86" s="13" t="str">
        <f t="shared" si="0"/>
        <v/>
      </c>
    </row>
    <row r="87" spans="10:10" ht="14.4" x14ac:dyDescent="0.25">
      <c r="J87" s="13" t="str">
        <f t="shared" si="0"/>
        <v/>
      </c>
    </row>
    <row r="88" spans="10:10" ht="14.4" x14ac:dyDescent="0.25">
      <c r="J88" s="13" t="str">
        <f t="shared" si="0"/>
        <v/>
      </c>
    </row>
    <row r="89" spans="10:10" ht="14.4" x14ac:dyDescent="0.25">
      <c r="J89" s="13" t="str">
        <f t="shared" si="0"/>
        <v/>
      </c>
    </row>
    <row r="90" spans="10:10" ht="14.4" x14ac:dyDescent="0.25">
      <c r="J90" s="13" t="str">
        <f t="shared" si="0"/>
        <v/>
      </c>
    </row>
    <row r="91" spans="10:10" ht="14.4" x14ac:dyDescent="0.25">
      <c r="J91" s="13" t="str">
        <f t="shared" si="0"/>
        <v/>
      </c>
    </row>
    <row r="92" spans="10:10" ht="14.4" x14ac:dyDescent="0.25">
      <c r="J92" s="13" t="str">
        <f t="shared" si="0"/>
        <v/>
      </c>
    </row>
    <row r="93" spans="10:10" ht="14.4" x14ac:dyDescent="0.25">
      <c r="J93" s="13" t="str">
        <f t="shared" si="0"/>
        <v/>
      </c>
    </row>
    <row r="94" spans="10:10" ht="14.4" x14ac:dyDescent="0.25">
      <c r="J94" s="13" t="str">
        <f t="shared" si="0"/>
        <v/>
      </c>
    </row>
    <row r="95" spans="10:10" ht="14.4" x14ac:dyDescent="0.25">
      <c r="J95" s="13" t="str">
        <f t="shared" si="0"/>
        <v/>
      </c>
    </row>
    <row r="96" spans="10:10" ht="14.4" x14ac:dyDescent="0.25">
      <c r="J96" s="13" t="str">
        <f t="shared" ref="J96:J128" si="3">CONCATENATE(E96,IF(ISBLANK(E96),""," = "),A96)</f>
        <v/>
      </c>
    </row>
    <row r="97" spans="10:10" ht="14.4" x14ac:dyDescent="0.25">
      <c r="J97" s="13" t="str">
        <f t="shared" si="3"/>
        <v/>
      </c>
    </row>
    <row r="98" spans="10:10" ht="14.4" x14ac:dyDescent="0.25">
      <c r="J98" s="13" t="str">
        <f t="shared" si="3"/>
        <v/>
      </c>
    </row>
    <row r="99" spans="10:10" ht="14.4" x14ac:dyDescent="0.25">
      <c r="J99" s="13" t="str">
        <f t="shared" si="3"/>
        <v/>
      </c>
    </row>
    <row r="100" spans="10:10" ht="14.4" x14ac:dyDescent="0.25">
      <c r="J100" s="13" t="str">
        <f t="shared" si="3"/>
        <v/>
      </c>
    </row>
    <row r="101" spans="10:10" ht="14.4" x14ac:dyDescent="0.25">
      <c r="J101" s="13" t="str">
        <f t="shared" si="3"/>
        <v/>
      </c>
    </row>
    <row r="102" spans="10:10" ht="14.4" x14ac:dyDescent="0.25">
      <c r="J102" s="13" t="str">
        <f t="shared" si="3"/>
        <v/>
      </c>
    </row>
    <row r="103" spans="10:10" ht="14.4" x14ac:dyDescent="0.25">
      <c r="J103" s="13" t="str">
        <f t="shared" si="3"/>
        <v/>
      </c>
    </row>
    <row r="104" spans="10:10" ht="14.4" x14ac:dyDescent="0.25">
      <c r="J104" s="13" t="str">
        <f t="shared" si="3"/>
        <v/>
      </c>
    </row>
    <row r="105" spans="10:10" ht="14.4" x14ac:dyDescent="0.25">
      <c r="J105" s="13" t="str">
        <f t="shared" si="3"/>
        <v/>
      </c>
    </row>
    <row r="106" spans="10:10" ht="14.4" x14ac:dyDescent="0.25">
      <c r="J106" s="13" t="str">
        <f t="shared" si="3"/>
        <v/>
      </c>
    </row>
    <row r="107" spans="10:10" ht="14.4" x14ac:dyDescent="0.25">
      <c r="J107" s="13" t="str">
        <f t="shared" si="3"/>
        <v/>
      </c>
    </row>
    <row r="108" spans="10:10" ht="14.4" x14ac:dyDescent="0.25">
      <c r="J108" s="13" t="str">
        <f t="shared" si="3"/>
        <v/>
      </c>
    </row>
    <row r="109" spans="10:10" ht="14.4" x14ac:dyDescent="0.25">
      <c r="J109" s="13" t="str">
        <f t="shared" si="3"/>
        <v/>
      </c>
    </row>
    <row r="110" spans="10:10" ht="14.4" x14ac:dyDescent="0.25">
      <c r="J110" s="13" t="str">
        <f t="shared" si="3"/>
        <v/>
      </c>
    </row>
    <row r="111" spans="10:10" ht="14.4" x14ac:dyDescent="0.25">
      <c r="J111" s="13" t="str">
        <f t="shared" si="3"/>
        <v/>
      </c>
    </row>
    <row r="112" spans="10:10" ht="14.4" x14ac:dyDescent="0.25">
      <c r="J112" s="13" t="str">
        <f t="shared" si="3"/>
        <v/>
      </c>
    </row>
    <row r="113" spans="10:10" ht="14.4" x14ac:dyDescent="0.25">
      <c r="J113" s="13" t="str">
        <f t="shared" si="3"/>
        <v/>
      </c>
    </row>
    <row r="114" spans="10:10" ht="14.4" x14ac:dyDescent="0.25">
      <c r="J114" s="13" t="str">
        <f t="shared" si="3"/>
        <v/>
      </c>
    </row>
    <row r="115" spans="10:10" ht="14.4" x14ac:dyDescent="0.25">
      <c r="J115" s="13" t="str">
        <f t="shared" si="3"/>
        <v/>
      </c>
    </row>
    <row r="116" spans="10:10" ht="14.4" x14ac:dyDescent="0.25">
      <c r="J116" s="13" t="str">
        <f t="shared" si="3"/>
        <v/>
      </c>
    </row>
    <row r="117" spans="10:10" ht="14.4" x14ac:dyDescent="0.25">
      <c r="J117" s="13" t="str">
        <f t="shared" si="3"/>
        <v/>
      </c>
    </row>
    <row r="118" spans="10:10" ht="14.4" x14ac:dyDescent="0.25">
      <c r="J118" s="13" t="str">
        <f t="shared" si="3"/>
        <v/>
      </c>
    </row>
    <row r="119" spans="10:10" ht="14.4" x14ac:dyDescent="0.25">
      <c r="J119" s="13" t="str">
        <f t="shared" si="3"/>
        <v/>
      </c>
    </row>
    <row r="120" spans="10:10" ht="14.4" x14ac:dyDescent="0.25">
      <c r="J120" s="13" t="str">
        <f t="shared" si="3"/>
        <v/>
      </c>
    </row>
    <row r="121" spans="10:10" ht="14.4" x14ac:dyDescent="0.25">
      <c r="J121" s="13" t="str">
        <f t="shared" si="3"/>
        <v/>
      </c>
    </row>
    <row r="122" spans="10:10" ht="14.4" x14ac:dyDescent="0.25">
      <c r="J122" s="13" t="str">
        <f t="shared" si="3"/>
        <v/>
      </c>
    </row>
    <row r="123" spans="10:10" ht="14.4" x14ac:dyDescent="0.25">
      <c r="J123" s="13" t="str">
        <f t="shared" si="3"/>
        <v/>
      </c>
    </row>
    <row r="124" spans="10:10" ht="14.4" x14ac:dyDescent="0.25">
      <c r="J124" s="13" t="str">
        <f t="shared" si="3"/>
        <v/>
      </c>
    </row>
    <row r="125" spans="10:10" ht="14.4" x14ac:dyDescent="0.25">
      <c r="J125" s="13" t="str">
        <f t="shared" si="3"/>
        <v/>
      </c>
    </row>
    <row r="126" spans="10:10" ht="14.4" x14ac:dyDescent="0.25">
      <c r="J126" s="13" t="str">
        <f t="shared" si="3"/>
        <v/>
      </c>
    </row>
    <row r="127" spans="10:10" ht="14.4" x14ac:dyDescent="0.25">
      <c r="J127" s="13" t="str">
        <f t="shared" si="3"/>
        <v/>
      </c>
    </row>
    <row r="128" spans="10:10" ht="14.4" x14ac:dyDescent="0.25">
      <c r="J128" s="13" t="str">
        <f t="shared" si="3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"/>
  <sheetViews>
    <sheetView zoomScaleNormal="100" workbookViewId="0">
      <selection sqref="A1:D1"/>
    </sheetView>
  </sheetViews>
  <sheetFormatPr defaultColWidth="11.5546875" defaultRowHeight="13.2" x14ac:dyDescent="0.25"/>
  <cols>
    <col min="1" max="1" width="13.109375" customWidth="1"/>
    <col min="2" max="2" width="6" customWidth="1"/>
    <col min="3" max="3" width="21.44140625" customWidth="1"/>
    <col min="4" max="4" width="128" customWidth="1"/>
  </cols>
  <sheetData>
    <row r="1" spans="1:4" s="7" customFormat="1" ht="17.100000000000001" customHeight="1" x14ac:dyDescent="0.25">
      <c r="A1" s="25" t="s">
        <v>11</v>
      </c>
      <c r="B1" s="25"/>
      <c r="C1" s="25"/>
      <c r="D1" s="25"/>
    </row>
    <row r="2" spans="1:4" s="7" customFormat="1" ht="14.85" customHeight="1" x14ac:dyDescent="0.25">
      <c r="A2" s="8" t="s">
        <v>12</v>
      </c>
      <c r="B2" s="9" t="s">
        <v>13</v>
      </c>
      <c r="C2" s="9" t="s">
        <v>14</v>
      </c>
      <c r="D2" s="9" t="s">
        <v>0</v>
      </c>
    </row>
    <row r="3" spans="1:4" x14ac:dyDescent="0.25">
      <c r="A3" s="10"/>
      <c r="B3" s="11"/>
      <c r="C3" s="11"/>
      <c r="D3" s="11"/>
    </row>
    <row r="4" spans="1:4" x14ac:dyDescent="0.25">
      <c r="A4" s="10"/>
      <c r="B4" s="11"/>
      <c r="C4" s="11"/>
      <c r="D4" s="11"/>
    </row>
    <row r="5" spans="1:4" x14ac:dyDescent="0.25">
      <c r="A5" s="12"/>
    </row>
    <row r="6" spans="1:4" x14ac:dyDescent="0.25">
      <c r="A6" s="12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Luc Lemmens | Elektor Labs</cp:lastModifiedBy>
  <cp:lastPrinted>2019-05-21T11:41:25Z</cp:lastPrinted>
  <dcterms:created xsi:type="dcterms:W3CDTF">2009-05-15T08:53:47Z</dcterms:created>
  <dcterms:modified xsi:type="dcterms:W3CDTF">2019-05-28T10:47:19Z</dcterms:modified>
</cp:coreProperties>
</file>