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cts\18xxxx\180364 wireless car voltmeter\00_fiat\bom\"/>
    </mc:Choice>
  </mc:AlternateContent>
  <xr:revisionPtr revIDLastSave="0" documentId="13_ncr:1_{6D265C60-832B-434E-9423-6BE70E82FC55}" xr6:coauthVersionLast="41" xr6:coauthVersionMax="41" xr10:uidLastSave="{00000000-0000-0000-0000-000000000000}"/>
  <bookViews>
    <workbookView xWindow="-120" yWindow="-120" windowWidth="29040" windowHeight="15840" tabRatio="991" xr2:uid="{00000000-000D-0000-FFFF-FFFF00000000}"/>
  </bookViews>
  <sheets>
    <sheet name="BOM" sheetId="1" r:id="rId1"/>
    <sheet name="history" sheetId="2" r:id="rId2"/>
  </sheets>
  <definedNames>
    <definedName name="_xlnm.Print_Area" localSheetId="0">BOM!$A$1:$K$39</definedName>
    <definedName name="Print_Area_0" localSheetId="0">BOM!$A$1:$K$39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L18" i="1"/>
  <c r="L17" i="1" l="1"/>
  <c r="L16" i="1"/>
  <c r="L15" i="1"/>
  <c r="L12" i="1"/>
  <c r="L5" i="1" l="1"/>
  <c r="L4" i="1"/>
  <c r="F3" i="1" l="1"/>
  <c r="F7" i="1"/>
  <c r="F9" i="1"/>
  <c r="F11" i="1"/>
  <c r="L102" i="1" l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19" i="1"/>
  <c r="M19" i="1" s="1"/>
  <c r="L14" i="1"/>
  <c r="M14" i="1" s="1"/>
  <c r="F14" i="1"/>
  <c r="L11" i="1"/>
  <c r="M11" i="1" s="1"/>
  <c r="L9" i="1"/>
  <c r="M9" i="1" s="1"/>
  <c r="L7" i="1"/>
  <c r="M7" i="1" s="1"/>
  <c r="L3" i="1"/>
</calcChain>
</file>

<file path=xl/sharedStrings.xml><?xml version="1.0" encoding="utf-8"?>
<sst xmlns="http://schemas.openxmlformats.org/spreadsheetml/2006/main" count="62" uniqueCount="56">
  <si>
    <t>copy colom J - past value only</t>
  </si>
  <si>
    <t>Description</t>
  </si>
  <si>
    <t>Manufacturer</t>
  </si>
  <si>
    <t>Reference</t>
  </si>
  <si>
    <t>Footprint</t>
  </si>
  <si>
    <t>Designation</t>
  </si>
  <si>
    <t>Qnt</t>
  </si>
  <si>
    <t>Farnell</t>
  </si>
  <si>
    <t>Mouser</t>
  </si>
  <si>
    <t>Digikey</t>
  </si>
  <si>
    <t>RS Components</t>
  </si>
  <si>
    <t>BOMformul</t>
  </si>
  <si>
    <t>BOM for editors</t>
  </si>
  <si>
    <t>price/100</t>
  </si>
  <si>
    <t>Resistor</t>
  </si>
  <si>
    <t>Multicomp</t>
  </si>
  <si>
    <t>Inductor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</si>
  <si>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</si>
  <si>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</si>
  <si>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</si>
  <si>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</si>
  <si>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</si>
  <si>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</si>
  <si>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</si>
  <si>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</si>
  <si>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Elektor</t>
  </si>
  <si>
    <t>MOD1</t>
  </si>
  <si>
    <t>ELPP-70-120</t>
  </si>
  <si>
    <r>
      <t>1 k</t>
    </r>
    <r>
      <rPr>
        <sz val="10"/>
        <rFont val="Calibri"/>
        <family val="2"/>
      </rPr>
      <t>Ω</t>
    </r>
    <r>
      <rPr>
        <sz val="10"/>
        <rFont val="Arial"/>
        <family val="2"/>
        <charset val="1"/>
      </rPr>
      <t>, carbon film, 5%, 0.25W, 250V</t>
    </r>
  </si>
  <si>
    <t>MCF 0.25W 1K</t>
  </si>
  <si>
    <t>R</t>
  </si>
  <si>
    <t>135-847</t>
  </si>
  <si>
    <r>
      <t>5.6 k</t>
    </r>
    <r>
      <rPr>
        <sz val="10"/>
        <rFont val="Calibri"/>
        <family val="2"/>
      </rPr>
      <t>Ω</t>
    </r>
    <r>
      <rPr>
        <sz val="10"/>
        <rFont val="Arial"/>
        <family val="2"/>
        <charset val="1"/>
      </rPr>
      <t>, carbon film, 5%, 0.25W, 250V</t>
    </r>
  </si>
  <si>
    <t>MCF 0.25W 5K6</t>
  </si>
  <si>
    <t>707-7723</t>
  </si>
  <si>
    <t>MagI³C-FDSM Fixed Step Down Regulator</t>
  </si>
  <si>
    <t>Würth</t>
  </si>
  <si>
    <t>173010578</t>
  </si>
  <si>
    <t>732-9639-5-ND</t>
  </si>
  <si>
    <t>LoRa Nexus Board (Arduino Mini shape)</t>
  </si>
  <si>
    <t>IDEETRON</t>
  </si>
  <si>
    <t>MOD3</t>
  </si>
  <si>
    <t xml:space="preserve">DHT11 from Elektor ESP32 Smart Kit </t>
  </si>
  <si>
    <t>MOD2</t>
  </si>
  <si>
    <t xml:space="preserve">Jumperwire from Elektor ESP32 Smart Kit </t>
  </si>
  <si>
    <t>J1, J2</t>
  </si>
  <si>
    <t>BOM::180364-1::Wireless Car Multimeter</t>
  </si>
  <si>
    <t>RFM95 Ultra LoRa Transceiver Module (868/915 MHz)</t>
  </si>
  <si>
    <t>Seeedstudio</t>
  </si>
  <si>
    <t>MOD4</t>
  </si>
  <si>
    <t>Raspberry Pi Foundation</t>
  </si>
  <si>
    <t>EVER-MUSE</t>
  </si>
  <si>
    <t>Elektor Labs</t>
  </si>
  <si>
    <t>( optional ) Breadboard Large</t>
  </si>
  <si>
    <t>( optional ) FT232R USB/Serial Bridge/BOB (110553-91)</t>
  </si>
  <si>
    <t>Raspberry Pi 3 B+ Starter Kit + FREE RPi Compilation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</si>
</sst>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 &quot;#,##0.00"/>
  </numFmts>
  <fonts count="12" x14ac:knownFonts="1">
    <font>
      <sz val="10"/>
      <name val="Arial"/>
      <family val="2"/>
      <charset val="1"/>
    </font>
    <font>
      <b/>
      <sz val="16"/>
      <color rgb="FFFFFFFF"/>
      <name val="Arial"/>
      <family val="2"/>
      <charset val="1"/>
    </font>
    <font>
      <sz val="16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i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1"/>
      <name val="Arial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9D9D9"/>
        <bgColor rgb="FFE6E6E6"/>
      </patternFill>
    </fill>
    <fill>
      <patternFill patternType="solid">
        <fgColor rgb="FFE6E6E6"/>
        <bgColor rgb="FFD9D9D9"/>
      </patternFill>
    </fill>
    <fill>
      <patternFill patternType="solid">
        <fgColor rgb="FF333333"/>
        <bgColor rgb="FF3333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164" fontId="0" fillId="0" borderId="0" xfId="0" applyNumberFormat="1"/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4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49" fontId="0" fillId="0" borderId="0" xfId="0" applyNumberFormat="1"/>
    <xf numFmtId="0" fontId="5" fillId="0" borderId="0" xfId="0" applyFont="1" applyAlignment="1">
      <alignment vertical="center"/>
    </xf>
    <xf numFmtId="164" fontId="4" fillId="3" borderId="0" xfId="0" applyNumberFormat="1" applyFont="1" applyFill="1"/>
    <xf numFmtId="49" fontId="4" fillId="4" borderId="0" xfId="0" applyNumberFormat="1" applyFont="1" applyFill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/>
    <xf numFmtId="49" fontId="6" fillId="0" borderId="0" xfId="0" applyNumberFormat="1" applyFont="1"/>
    <xf numFmtId="0" fontId="6" fillId="0" borderId="0" xfId="0" applyFont="1"/>
    <xf numFmtId="0" fontId="8" fillId="0" borderId="0" xfId="0" applyFont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49" fontId="1" fillId="2" borderId="0" xfId="0" applyNumberFormat="1" applyFont="1" applyFill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abSelected="1" zoomScaleNormal="100" workbookViewId="0">
      <pane ySplit="2" topLeftCell="A3" activePane="bottomLeft" state="frozen"/>
      <selection pane="bottomLeft" activeCell="H20" sqref="H20"/>
    </sheetView>
  </sheetViews>
  <sheetFormatPr defaultRowHeight="12.75" x14ac:dyDescent="0.2"/>
  <cols>
    <col min="1" max="1" width="74.140625" bestFit="1" customWidth="1"/>
    <col min="2" max="2" width="18" customWidth="1"/>
    <col min="3" max="3" width="26.42578125" customWidth="1"/>
    <col min="4" max="4" width="9.140625" customWidth="1"/>
    <col min="5" max="5" width="35" bestFit="1" customWidth="1"/>
    <col min="6" max="6" width="6"/>
    <col min="7" max="7" width="9.140625" customWidth="1"/>
    <col min="8" max="8" width="15.42578125"/>
    <col min="9" max="9" width="12.85546875"/>
    <col min="10" max="10" width="9.140625" customWidth="1"/>
    <col min="11" max="11" width="24.42578125" customWidth="1"/>
    <col min="12" max="12" width="19.140625"/>
    <col min="13" max="13" width="48.7109375"/>
    <col min="14" max="14" width="14"/>
    <col min="15" max="1024" width="11.5703125"/>
  </cols>
  <sheetData>
    <row r="1" spans="1:15" s="1" customFormat="1" ht="20.25" x14ac:dyDescent="0.3">
      <c r="A1" s="27" t="s">
        <v>46</v>
      </c>
      <c r="B1" s="27"/>
      <c r="C1" s="27"/>
      <c r="D1" s="27"/>
      <c r="E1" s="27"/>
      <c r="F1" s="27"/>
      <c r="M1" s="2" t="s">
        <v>0</v>
      </c>
      <c r="O1" s="3"/>
    </row>
    <row r="2" spans="1:15" ht="20.25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1" t="s">
        <v>25</v>
      </c>
      <c r="I2" s="1" t="s">
        <v>9</v>
      </c>
      <c r="J2" s="1" t="s">
        <v>10</v>
      </c>
      <c r="K2" s="1" t="s">
        <v>8</v>
      </c>
      <c r="L2" s="1" t="s">
        <v>11</v>
      </c>
      <c r="M2" s="5" t="s">
        <v>12</v>
      </c>
      <c r="N2" s="1" t="s">
        <v>13</v>
      </c>
    </row>
    <row r="3" spans="1:15" s="7" customFormat="1" ht="15" x14ac:dyDescent="0.2">
      <c r="A3" s="6" t="s">
        <v>14</v>
      </c>
      <c r="B3" s="6"/>
      <c r="C3" s="6"/>
      <c r="D3" s="6"/>
      <c r="E3" s="6"/>
      <c r="F3" s="7">
        <f>SUM(F4:F6)</f>
        <v>0</v>
      </c>
      <c r="H3" s="8"/>
      <c r="I3" s="8"/>
      <c r="L3" s="9" t="str">
        <f>CONCATENATE(E3,IF(ISBLANK(E3),""," = "),A3)</f>
        <v>Resistor</v>
      </c>
      <c r="O3" s="3"/>
    </row>
    <row r="4" spans="1:15" ht="15" x14ac:dyDescent="0.2">
      <c r="A4" s="10" t="s">
        <v>28</v>
      </c>
      <c r="B4" s="10" t="s">
        <v>15</v>
      </c>
      <c r="C4" t="s">
        <v>29</v>
      </c>
      <c r="D4" s="10" t="s">
        <v>27</v>
      </c>
      <c r="E4" s="10" t="s">
        <v>30</v>
      </c>
      <c r="G4">
        <v>9339051</v>
      </c>
      <c r="I4" t="s">
        <v>31</v>
      </c>
      <c r="L4" s="22" t="str">
        <f t="shared" ref="L4:L5" si="0">CONCATENATE(CONCATENATE($E4,IF(ISBLANK($E4),""," = "),$A4),IF(ISBLANK($J4),"",", "),$J4)</f>
        <v>R = 1 kΩ, carbon film, 5%, 0.25W, 250V</v>
      </c>
    </row>
    <row r="5" spans="1:15" ht="15" x14ac:dyDescent="0.2">
      <c r="A5" s="10" t="s">
        <v>32</v>
      </c>
      <c r="B5" s="10" t="s">
        <v>15</v>
      </c>
      <c r="C5" t="s">
        <v>33</v>
      </c>
      <c r="D5" s="10" t="s">
        <v>27</v>
      </c>
      <c r="E5" s="10" t="s">
        <v>30</v>
      </c>
      <c r="G5">
        <v>9339604</v>
      </c>
      <c r="I5" t="s">
        <v>34</v>
      </c>
      <c r="L5" s="22" t="str">
        <f t="shared" si="0"/>
        <v>R = 5.6 kΩ, carbon film, 5%, 0.25W, 250V</v>
      </c>
    </row>
    <row r="6" spans="1:15" ht="15" x14ac:dyDescent="0.2">
      <c r="A6" s="10"/>
      <c r="B6" s="10"/>
      <c r="D6" s="10"/>
      <c r="E6" s="25"/>
      <c r="F6" s="25"/>
      <c r="K6" s="22"/>
    </row>
    <row r="7" spans="1:15" s="7" customFormat="1" ht="15" x14ac:dyDescent="0.2">
      <c r="A7" s="6" t="s">
        <v>16</v>
      </c>
      <c r="B7" s="6"/>
      <c r="C7" s="6"/>
      <c r="D7" s="6"/>
      <c r="E7" s="6"/>
      <c r="F7" s="7">
        <f>SUM(F8:F8)</f>
        <v>0</v>
      </c>
      <c r="H7" s="8"/>
      <c r="I7" s="8"/>
      <c r="L7" s="9" t="str">
        <f t="shared" ref="L7:L11" si="1">CONCATENATE(E7,IF(ISBLANK(E7),""," = "),A7)</f>
        <v>Inductor</v>
      </c>
      <c r="M7" s="7" t="str">
        <f t="shared" ref="M7" si="2">L7</f>
        <v>Inductor</v>
      </c>
      <c r="N7" s="12"/>
      <c r="O7" s="3"/>
    </row>
    <row r="8" spans="1:15" ht="15" customHeight="1" x14ac:dyDescent="0.2">
      <c r="A8" s="10"/>
      <c r="B8" s="10"/>
      <c r="D8" s="10"/>
      <c r="E8" s="10"/>
      <c r="F8" s="25"/>
      <c r="K8" s="22"/>
    </row>
    <row r="9" spans="1:15" s="7" customFormat="1" ht="15" x14ac:dyDescent="0.2">
      <c r="A9" s="6" t="s">
        <v>17</v>
      </c>
      <c r="B9" s="6"/>
      <c r="C9" s="6"/>
      <c r="D9" s="6"/>
      <c r="E9" s="6"/>
      <c r="F9" s="7">
        <f>SUM(F10:F10)</f>
        <v>0</v>
      </c>
      <c r="H9" s="8"/>
      <c r="I9" s="8"/>
      <c r="L9" s="9" t="str">
        <f t="shared" si="1"/>
        <v>Capacitor</v>
      </c>
      <c r="M9" s="7" t="str">
        <f t="shared" ref="M9" si="3">L9</f>
        <v>Capacitor</v>
      </c>
      <c r="N9" s="12"/>
      <c r="O9" s="3"/>
    </row>
    <row r="10" spans="1:15" ht="15" x14ac:dyDescent="0.2">
      <c r="A10" s="10"/>
      <c r="B10" s="10"/>
      <c r="C10" s="10"/>
      <c r="D10" s="10"/>
      <c r="E10" s="10"/>
      <c r="K10" s="22"/>
    </row>
    <row r="11" spans="1:15" s="14" customFormat="1" ht="15" x14ac:dyDescent="0.2">
      <c r="A11" s="13" t="s">
        <v>18</v>
      </c>
      <c r="B11" s="13"/>
      <c r="C11" s="13"/>
      <c r="D11" s="13"/>
      <c r="E11" s="13"/>
      <c r="F11" s="14">
        <f>SUM(F12:F13)</f>
        <v>0</v>
      </c>
      <c r="H11" s="15"/>
      <c r="I11" s="15"/>
      <c r="L11" s="9" t="str">
        <f t="shared" si="1"/>
        <v>Semiconductor</v>
      </c>
      <c r="M11" s="14" t="str">
        <f t="shared" ref="M11:M19" si="4">L11</f>
        <v>Semiconductor</v>
      </c>
      <c r="N11" s="16"/>
      <c r="O11" s="3"/>
    </row>
    <row r="12" spans="1:15" ht="15" x14ac:dyDescent="0.2">
      <c r="A12" s="10" t="s">
        <v>35</v>
      </c>
      <c r="B12" s="10" t="s">
        <v>36</v>
      </c>
      <c r="C12" s="10" t="s">
        <v>37</v>
      </c>
      <c r="D12" s="10"/>
      <c r="E12" s="10" t="s">
        <v>26</v>
      </c>
      <c r="G12">
        <v>2577479</v>
      </c>
      <c r="I12" t="s">
        <v>38</v>
      </c>
      <c r="L12" s="22" t="str">
        <f t="shared" ref="L12" si="5">CONCATENATE(CONCATENATE($E12,IF(ISBLANK($E12),""," = "),$A12),IF(ISBLANK($J12),"",", "),$J12)</f>
        <v>MOD1 = MagI³C-FDSM Fixed Step Down Regulator</v>
      </c>
    </row>
    <row r="13" spans="1:15" ht="15" x14ac:dyDescent="0.2">
      <c r="A13" s="10"/>
      <c r="B13" s="10"/>
      <c r="D13" s="10"/>
      <c r="E13" s="10"/>
      <c r="K13" s="22"/>
    </row>
    <row r="14" spans="1:15" s="14" customFormat="1" ht="15" x14ac:dyDescent="0.2">
      <c r="A14" s="13" t="s">
        <v>19</v>
      </c>
      <c r="B14" s="13"/>
      <c r="C14" s="13"/>
      <c r="D14" s="13"/>
      <c r="E14" s="13"/>
      <c r="F14" s="14">
        <f>SUM(F15:F18)</f>
        <v>0</v>
      </c>
      <c r="H14" s="15"/>
      <c r="I14" s="15"/>
      <c r="L14" s="9" t="str">
        <f t="shared" ref="L14" si="6">CONCATENATE(E14,IF(ISBLANK(E14),""," = "),A14)</f>
        <v>Other</v>
      </c>
      <c r="M14" s="14" t="str">
        <f t="shared" si="4"/>
        <v>Other</v>
      </c>
      <c r="N14" s="16"/>
      <c r="O14" s="3"/>
    </row>
    <row r="15" spans="1:15" s="18" customFormat="1" ht="15" x14ac:dyDescent="0.2">
      <c r="A15" s="17" t="s">
        <v>39</v>
      </c>
      <c r="B15" s="10" t="s">
        <v>40</v>
      </c>
      <c r="C15"/>
      <c r="D15" s="17"/>
      <c r="E15" s="17" t="s">
        <v>41</v>
      </c>
      <c r="G15"/>
      <c r="H15" s="23">
        <v>18482</v>
      </c>
      <c r="J15" s="23"/>
      <c r="L15" s="22" t="str">
        <f t="shared" ref="L15:L18" si="7">CONCATENATE(CONCATENATE($E15,IF(ISBLANK($E15),""," = "),$A15),IF(ISBLANK($J15),"",", "),$J15)</f>
        <v>MOD3 = LoRa Nexus Board (Arduino Mini shape)</v>
      </c>
      <c r="N15" s="3"/>
      <c r="O15" s="3"/>
    </row>
    <row r="16" spans="1:15" s="18" customFormat="1" ht="15" x14ac:dyDescent="0.2">
      <c r="A16" s="17" t="s">
        <v>42</v>
      </c>
      <c r="B16" s="10" t="s">
        <v>25</v>
      </c>
      <c r="C16"/>
      <c r="D16" s="17"/>
      <c r="E16" s="17" t="s">
        <v>43</v>
      </c>
      <c r="G16"/>
      <c r="H16" s="23">
        <v>18305</v>
      </c>
      <c r="J16" s="23"/>
      <c r="L16" s="22" t="str">
        <f t="shared" si="7"/>
        <v xml:space="preserve">MOD2 = DHT11 from Elektor ESP32 Smart Kit </v>
      </c>
      <c r="N16" s="3"/>
      <c r="O16" s="3"/>
    </row>
    <row r="17" spans="1:15" ht="15" x14ac:dyDescent="0.2">
      <c r="A17" s="17" t="s">
        <v>44</v>
      </c>
      <c r="B17" s="10" t="s">
        <v>25</v>
      </c>
      <c r="E17" t="s">
        <v>45</v>
      </c>
      <c r="G17" s="18"/>
      <c r="H17" s="23">
        <v>18305</v>
      </c>
      <c r="I17" s="18"/>
      <c r="L17" s="22" t="str">
        <f t="shared" si="7"/>
        <v xml:space="preserve">J1, J2 = Jumperwire from Elektor ESP32 Smart Kit </v>
      </c>
      <c r="N17" s="3"/>
    </row>
    <row r="18" spans="1:15" ht="15" x14ac:dyDescent="0.2">
      <c r="A18" s="17" t="s">
        <v>47</v>
      </c>
      <c r="B18" s="10" t="s">
        <v>48</v>
      </c>
      <c r="E18" t="s">
        <v>49</v>
      </c>
      <c r="G18" s="18"/>
      <c r="H18" s="26">
        <v>18715</v>
      </c>
      <c r="I18" s="18"/>
      <c r="L18" s="22" t="str">
        <f t="shared" si="7"/>
        <v>MOD4 = RFM95 Ultra LoRa Transceiver Module (868/915 MHz)</v>
      </c>
      <c r="N18" s="3"/>
    </row>
    <row r="19" spans="1:15" s="14" customFormat="1" ht="15" x14ac:dyDescent="0.2">
      <c r="A19" s="13" t="s">
        <v>20</v>
      </c>
      <c r="B19" s="13"/>
      <c r="C19" s="13"/>
      <c r="D19" s="13"/>
      <c r="E19" s="13"/>
      <c r="H19" s="15"/>
      <c r="I19" s="15"/>
      <c r="L19" s="9" t="str">
        <f t="shared" ref="L19:L20" si="8">CONCATENATE(E19,IF(ISBLANK(E19),""," = "),A19)</f>
        <v>Misc.</v>
      </c>
      <c r="M19" s="14" t="str">
        <f t="shared" si="4"/>
        <v>Misc.</v>
      </c>
      <c r="N19" s="16"/>
      <c r="O19" s="3"/>
    </row>
    <row r="20" spans="1:15" s="18" customFormat="1" x14ac:dyDescent="0.2">
      <c r="A20" s="17" t="s">
        <v>55</v>
      </c>
      <c r="B20" s="17" t="s">
        <v>50</v>
      </c>
      <c r="D20" s="17"/>
      <c r="E20" s="17"/>
      <c r="H20" s="23">
        <v>17634</v>
      </c>
      <c r="I20"/>
      <c r="L20" s="17" t="str">
        <f t="shared" si="8"/>
        <v>Raspberry Pi 3 B+ Starter Kit + FREE RPi Compilation</v>
      </c>
      <c r="N20" s="3"/>
      <c r="O20" s="3"/>
    </row>
    <row r="21" spans="1:15" x14ac:dyDescent="0.2">
      <c r="A21" s="10" t="s">
        <v>53</v>
      </c>
      <c r="B21" s="10" t="s">
        <v>51</v>
      </c>
      <c r="D21" s="10"/>
      <c r="E21" s="10"/>
      <c r="F21" s="25"/>
      <c r="H21" s="29">
        <v>17092</v>
      </c>
      <c r="J21" s="24"/>
      <c r="N21" s="3"/>
      <c r="O21" s="3"/>
    </row>
    <row r="22" spans="1:15" ht="15" x14ac:dyDescent="0.2">
      <c r="A22" s="30" t="s">
        <v>54</v>
      </c>
      <c r="B22" s="10" t="s">
        <v>52</v>
      </c>
      <c r="D22" s="10"/>
      <c r="E22" s="10"/>
      <c r="H22" s="29">
        <v>15435</v>
      </c>
      <c r="K22" s="22"/>
    </row>
    <row r="23" spans="1:15" ht="15" x14ac:dyDescent="0.2">
      <c r="A23" s="17"/>
      <c r="G23" s="18"/>
      <c r="H23" s="18"/>
      <c r="I23" s="18"/>
      <c r="L23" s="11"/>
      <c r="N23" s="3"/>
    </row>
    <row r="24" spans="1:15" ht="15" x14ac:dyDescent="0.2">
      <c r="A24" s="17"/>
      <c r="G24" s="18"/>
      <c r="H24" s="18"/>
      <c r="I24" s="18"/>
      <c r="L24" s="11"/>
      <c r="N24" s="3"/>
    </row>
    <row r="25" spans="1:15" ht="15" x14ac:dyDescent="0.2">
      <c r="A25" s="17"/>
      <c r="G25" s="18"/>
      <c r="I25" s="18"/>
      <c r="L25" s="11"/>
      <c r="N25" s="3"/>
    </row>
    <row r="26" spans="1:15" ht="15" x14ac:dyDescent="0.2">
      <c r="L26" s="11"/>
      <c r="N26" s="3"/>
    </row>
    <row r="27" spans="1:15" ht="15" x14ac:dyDescent="0.2">
      <c r="L27" s="11"/>
      <c r="N27" s="3"/>
    </row>
    <row r="28" spans="1:15" ht="15" x14ac:dyDescent="0.2">
      <c r="L28" s="11" t="str">
        <f t="shared" ref="L28:L56" si="9">CONCATENATE(E28,IF(ISBLANK(E28),""," = "),A28)</f>
        <v/>
      </c>
      <c r="N28" s="3"/>
    </row>
    <row r="29" spans="1:15" ht="15" x14ac:dyDescent="0.2">
      <c r="L29" s="11" t="str">
        <f t="shared" si="9"/>
        <v/>
      </c>
      <c r="N29" s="3"/>
    </row>
    <row r="30" spans="1:15" ht="15" x14ac:dyDescent="0.2">
      <c r="L30" s="11" t="str">
        <f t="shared" si="9"/>
        <v/>
      </c>
      <c r="N30" s="3"/>
    </row>
    <row r="31" spans="1:15" ht="15" x14ac:dyDescent="0.2">
      <c r="L31" s="11" t="str">
        <f t="shared" si="9"/>
        <v/>
      </c>
      <c r="N31" s="3"/>
    </row>
    <row r="32" spans="1:15" ht="15" x14ac:dyDescent="0.2">
      <c r="L32" s="11" t="str">
        <f t="shared" si="9"/>
        <v/>
      </c>
      <c r="N32" s="3"/>
    </row>
    <row r="33" spans="12:14" ht="15" x14ac:dyDescent="0.2">
      <c r="L33" s="11" t="str">
        <f t="shared" si="9"/>
        <v/>
      </c>
      <c r="N33" s="3"/>
    </row>
    <row r="34" spans="12:14" ht="15" x14ac:dyDescent="0.2">
      <c r="L34" s="11" t="str">
        <f t="shared" si="9"/>
        <v/>
      </c>
      <c r="N34" s="3"/>
    </row>
    <row r="35" spans="12:14" ht="15" x14ac:dyDescent="0.2">
      <c r="L35" s="11" t="str">
        <f t="shared" si="9"/>
        <v/>
      </c>
      <c r="N35" s="3"/>
    </row>
    <row r="36" spans="12:14" ht="15" x14ac:dyDescent="0.2">
      <c r="L36" s="11" t="str">
        <f t="shared" si="9"/>
        <v/>
      </c>
      <c r="N36" s="3"/>
    </row>
    <row r="37" spans="12:14" ht="15" x14ac:dyDescent="0.2">
      <c r="L37" s="11" t="str">
        <f t="shared" si="9"/>
        <v/>
      </c>
      <c r="N37" s="3"/>
    </row>
    <row r="38" spans="12:14" ht="15" x14ac:dyDescent="0.2">
      <c r="L38" s="11" t="str">
        <f t="shared" si="9"/>
        <v/>
      </c>
      <c r="N38" s="3"/>
    </row>
    <row r="39" spans="12:14" ht="15" x14ac:dyDescent="0.2">
      <c r="L39" s="11" t="str">
        <f t="shared" si="9"/>
        <v/>
      </c>
      <c r="N39" s="3"/>
    </row>
    <row r="40" spans="12:14" ht="15" x14ac:dyDescent="0.2">
      <c r="L40" s="11" t="str">
        <f t="shared" si="9"/>
        <v/>
      </c>
      <c r="N40" s="3"/>
    </row>
    <row r="41" spans="12:14" ht="15" x14ac:dyDescent="0.2">
      <c r="L41" s="11" t="str">
        <f t="shared" si="9"/>
        <v/>
      </c>
      <c r="N41" s="3"/>
    </row>
    <row r="42" spans="12:14" ht="15" x14ac:dyDescent="0.2">
      <c r="L42" s="11" t="str">
        <f t="shared" si="9"/>
        <v/>
      </c>
      <c r="N42" s="3"/>
    </row>
    <row r="43" spans="12:14" ht="15" x14ac:dyDescent="0.2">
      <c r="L43" s="11" t="str">
        <f t="shared" si="9"/>
        <v/>
      </c>
      <c r="N43" s="3"/>
    </row>
    <row r="44" spans="12:14" ht="15" x14ac:dyDescent="0.2">
      <c r="L44" s="11" t="str">
        <f t="shared" si="9"/>
        <v/>
      </c>
      <c r="N44" s="3"/>
    </row>
    <row r="45" spans="12:14" ht="15" x14ac:dyDescent="0.2">
      <c r="L45" s="11" t="str">
        <f t="shared" si="9"/>
        <v/>
      </c>
      <c r="N45" s="3"/>
    </row>
    <row r="46" spans="12:14" ht="15" x14ac:dyDescent="0.2">
      <c r="L46" s="11" t="str">
        <f t="shared" si="9"/>
        <v/>
      </c>
    </row>
    <row r="47" spans="12:14" ht="15" x14ac:dyDescent="0.2">
      <c r="L47" s="11" t="str">
        <f t="shared" si="9"/>
        <v/>
      </c>
    </row>
    <row r="48" spans="12:14" ht="15" x14ac:dyDescent="0.2">
      <c r="L48" s="11" t="str">
        <f t="shared" si="9"/>
        <v/>
      </c>
    </row>
    <row r="49" spans="12:12" ht="15" x14ac:dyDescent="0.2">
      <c r="L49" s="11" t="str">
        <f t="shared" si="9"/>
        <v/>
      </c>
    </row>
    <row r="50" spans="12:12" ht="15" x14ac:dyDescent="0.2">
      <c r="L50" s="11" t="str">
        <f t="shared" si="9"/>
        <v/>
      </c>
    </row>
    <row r="51" spans="12:12" ht="15" x14ac:dyDescent="0.2">
      <c r="L51" s="11" t="str">
        <f t="shared" si="9"/>
        <v/>
      </c>
    </row>
    <row r="52" spans="12:12" ht="15" x14ac:dyDescent="0.2">
      <c r="L52" s="11" t="str">
        <f t="shared" si="9"/>
        <v/>
      </c>
    </row>
    <row r="53" spans="12:12" ht="15" x14ac:dyDescent="0.2">
      <c r="L53" s="11" t="str">
        <f t="shared" si="9"/>
        <v/>
      </c>
    </row>
    <row r="54" spans="12:12" ht="15" x14ac:dyDescent="0.2">
      <c r="L54" s="11" t="str">
        <f t="shared" si="9"/>
        <v/>
      </c>
    </row>
    <row r="55" spans="12:12" ht="15" x14ac:dyDescent="0.2">
      <c r="L55" s="11" t="str">
        <f t="shared" si="9"/>
        <v/>
      </c>
    </row>
    <row r="56" spans="12:12" ht="15" x14ac:dyDescent="0.2">
      <c r="L56" s="11" t="str">
        <f t="shared" si="9"/>
        <v/>
      </c>
    </row>
    <row r="57" spans="12:12" ht="15" x14ac:dyDescent="0.2">
      <c r="L57" s="11" t="str">
        <f t="shared" ref="L57:L88" si="10">CONCATENATE(E57,IF(ISBLANK(E57),""," = "),A57)</f>
        <v/>
      </c>
    </row>
    <row r="58" spans="12:12" ht="15" x14ac:dyDescent="0.2">
      <c r="L58" s="11" t="str">
        <f t="shared" si="10"/>
        <v/>
      </c>
    </row>
    <row r="59" spans="12:12" ht="15" x14ac:dyDescent="0.2">
      <c r="L59" s="11" t="str">
        <f t="shared" si="10"/>
        <v/>
      </c>
    </row>
    <row r="60" spans="12:12" ht="15" x14ac:dyDescent="0.2">
      <c r="L60" s="11" t="str">
        <f t="shared" si="10"/>
        <v/>
      </c>
    </row>
    <row r="61" spans="12:12" ht="15" x14ac:dyDescent="0.2">
      <c r="L61" s="11" t="str">
        <f t="shared" si="10"/>
        <v/>
      </c>
    </row>
    <row r="62" spans="12:12" ht="15" x14ac:dyDescent="0.2">
      <c r="L62" s="11" t="str">
        <f t="shared" si="10"/>
        <v/>
      </c>
    </row>
    <row r="63" spans="12:12" ht="15" x14ac:dyDescent="0.2">
      <c r="L63" s="11" t="str">
        <f t="shared" si="10"/>
        <v/>
      </c>
    </row>
    <row r="64" spans="12:12" ht="15" x14ac:dyDescent="0.2">
      <c r="L64" s="11" t="str">
        <f t="shared" si="10"/>
        <v/>
      </c>
    </row>
    <row r="65" spans="12:12" ht="15" x14ac:dyDescent="0.2">
      <c r="L65" s="11" t="str">
        <f t="shared" si="10"/>
        <v/>
      </c>
    </row>
    <row r="66" spans="12:12" ht="15" x14ac:dyDescent="0.2">
      <c r="L66" s="11" t="str">
        <f t="shared" si="10"/>
        <v/>
      </c>
    </row>
    <row r="67" spans="12:12" ht="15" x14ac:dyDescent="0.2">
      <c r="L67" s="11" t="str">
        <f t="shared" si="10"/>
        <v/>
      </c>
    </row>
    <row r="68" spans="12:12" ht="15" x14ac:dyDescent="0.2">
      <c r="L68" s="11" t="str">
        <f t="shared" si="10"/>
        <v/>
      </c>
    </row>
    <row r="69" spans="12:12" ht="15" x14ac:dyDescent="0.2">
      <c r="L69" s="11" t="str">
        <f t="shared" si="10"/>
        <v/>
      </c>
    </row>
    <row r="70" spans="12:12" ht="15" x14ac:dyDescent="0.2">
      <c r="L70" s="11" t="str">
        <f t="shared" si="10"/>
        <v/>
      </c>
    </row>
    <row r="71" spans="12:12" ht="15" x14ac:dyDescent="0.2">
      <c r="L71" s="11" t="str">
        <f t="shared" si="10"/>
        <v/>
      </c>
    </row>
    <row r="72" spans="12:12" ht="15" x14ac:dyDescent="0.2">
      <c r="L72" s="11" t="str">
        <f t="shared" si="10"/>
        <v/>
      </c>
    </row>
    <row r="73" spans="12:12" ht="15" x14ac:dyDescent="0.2">
      <c r="L73" s="11" t="str">
        <f t="shared" si="10"/>
        <v/>
      </c>
    </row>
    <row r="74" spans="12:12" ht="15" x14ac:dyDescent="0.2">
      <c r="L74" s="11" t="str">
        <f t="shared" si="10"/>
        <v/>
      </c>
    </row>
    <row r="75" spans="12:12" ht="15" x14ac:dyDescent="0.2">
      <c r="L75" s="11" t="str">
        <f t="shared" si="10"/>
        <v/>
      </c>
    </row>
    <row r="76" spans="12:12" ht="15" x14ac:dyDescent="0.2">
      <c r="L76" s="11" t="str">
        <f t="shared" si="10"/>
        <v/>
      </c>
    </row>
    <row r="77" spans="12:12" ht="15" x14ac:dyDescent="0.2">
      <c r="L77" s="11" t="str">
        <f t="shared" si="10"/>
        <v/>
      </c>
    </row>
    <row r="78" spans="12:12" ht="15" x14ac:dyDescent="0.2">
      <c r="L78" s="11" t="str">
        <f t="shared" si="10"/>
        <v/>
      </c>
    </row>
    <row r="79" spans="12:12" ht="15" x14ac:dyDescent="0.2">
      <c r="L79" s="11" t="str">
        <f t="shared" si="10"/>
        <v/>
      </c>
    </row>
    <row r="80" spans="12:12" ht="15" x14ac:dyDescent="0.2">
      <c r="L80" s="11" t="str">
        <f t="shared" si="10"/>
        <v/>
      </c>
    </row>
    <row r="81" spans="12:12" ht="15" x14ac:dyDescent="0.2">
      <c r="L81" s="11" t="str">
        <f t="shared" si="10"/>
        <v/>
      </c>
    </row>
    <row r="82" spans="12:12" ht="15" x14ac:dyDescent="0.2">
      <c r="L82" s="11" t="str">
        <f t="shared" si="10"/>
        <v/>
      </c>
    </row>
    <row r="83" spans="12:12" ht="15" x14ac:dyDescent="0.2">
      <c r="L83" s="11" t="str">
        <f t="shared" si="10"/>
        <v/>
      </c>
    </row>
    <row r="84" spans="12:12" ht="15" x14ac:dyDescent="0.2">
      <c r="L84" s="11" t="str">
        <f t="shared" si="10"/>
        <v/>
      </c>
    </row>
    <row r="85" spans="12:12" ht="15" x14ac:dyDescent="0.2">
      <c r="L85" s="11" t="str">
        <f t="shared" si="10"/>
        <v/>
      </c>
    </row>
    <row r="86" spans="12:12" ht="15" x14ac:dyDescent="0.2">
      <c r="L86" s="11" t="str">
        <f t="shared" si="10"/>
        <v/>
      </c>
    </row>
    <row r="87" spans="12:12" ht="15" x14ac:dyDescent="0.2">
      <c r="L87" s="11" t="str">
        <f t="shared" si="10"/>
        <v/>
      </c>
    </row>
    <row r="88" spans="12:12" ht="15" x14ac:dyDescent="0.2">
      <c r="L88" s="11" t="str">
        <f t="shared" si="10"/>
        <v/>
      </c>
    </row>
    <row r="89" spans="12:12" ht="15" x14ac:dyDescent="0.2">
      <c r="L89" s="11" t="str">
        <f t="shared" ref="L89:L102" si="11">CONCATENATE(E89,IF(ISBLANK(E89),""," = "),A89)</f>
        <v/>
      </c>
    </row>
    <row r="90" spans="12:12" ht="15" x14ac:dyDescent="0.2">
      <c r="L90" s="11" t="str">
        <f t="shared" si="11"/>
        <v/>
      </c>
    </row>
    <row r="91" spans="12:12" ht="15" x14ac:dyDescent="0.2">
      <c r="L91" s="11" t="str">
        <f t="shared" si="11"/>
        <v/>
      </c>
    </row>
    <row r="92" spans="12:12" ht="15" x14ac:dyDescent="0.2">
      <c r="L92" s="11" t="str">
        <f t="shared" si="11"/>
        <v/>
      </c>
    </row>
    <row r="93" spans="12:12" ht="15" x14ac:dyDescent="0.2">
      <c r="L93" s="11" t="str">
        <f t="shared" si="11"/>
        <v/>
      </c>
    </row>
    <row r="94" spans="12:12" ht="15" x14ac:dyDescent="0.2">
      <c r="L94" s="11" t="str">
        <f t="shared" si="11"/>
        <v/>
      </c>
    </row>
    <row r="95" spans="12:12" ht="15" x14ac:dyDescent="0.2">
      <c r="L95" s="11" t="str">
        <f t="shared" si="11"/>
        <v/>
      </c>
    </row>
    <row r="96" spans="12:12" ht="15" x14ac:dyDescent="0.2">
      <c r="L96" s="11" t="str">
        <f t="shared" si="11"/>
        <v/>
      </c>
    </row>
    <row r="97" spans="12:12" ht="15" x14ac:dyDescent="0.2">
      <c r="L97" s="11" t="str">
        <f t="shared" si="11"/>
        <v/>
      </c>
    </row>
    <row r="98" spans="12:12" ht="15" x14ac:dyDescent="0.2">
      <c r="L98" s="11" t="str">
        <f t="shared" si="11"/>
        <v/>
      </c>
    </row>
    <row r="99" spans="12:12" ht="15" x14ac:dyDescent="0.2">
      <c r="L99" s="11" t="str">
        <f t="shared" si="11"/>
        <v/>
      </c>
    </row>
    <row r="100" spans="12:12" ht="15" x14ac:dyDescent="0.2">
      <c r="L100" s="11" t="str">
        <f t="shared" si="11"/>
        <v/>
      </c>
    </row>
    <row r="101" spans="12:12" ht="15" x14ac:dyDescent="0.2">
      <c r="L101" s="11" t="str">
        <f t="shared" si="11"/>
        <v/>
      </c>
    </row>
    <row r="102" spans="12:12" ht="15" x14ac:dyDescent="0.2">
      <c r="L102" s="11" t="str">
        <f t="shared" si="11"/>
        <v/>
      </c>
    </row>
  </sheetData>
  <mergeCells count="1">
    <mergeCell ref="A1:F1"/>
  </mergeCells>
  <pageMargins left="0.31527777777777799" right="0.31527777777777799" top="0.31527777777777799" bottom="0.41388888888888897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"/>
  <sheetViews>
    <sheetView zoomScaleNormal="100" workbookViewId="0"/>
  </sheetViews>
  <sheetFormatPr defaultRowHeight="12.75" x14ac:dyDescent="0.2"/>
  <cols>
    <col min="1" max="1" width="13.140625"/>
    <col min="2" max="2" width="6"/>
    <col min="3" max="3" width="21.42578125"/>
    <col min="4" max="4" width="128"/>
    <col min="5" max="1025" width="11.5703125"/>
  </cols>
  <sheetData>
    <row r="1" spans="1:4" s="19" customFormat="1" ht="17.100000000000001" customHeight="1" x14ac:dyDescent="0.2">
      <c r="A1" s="28" t="s">
        <v>21</v>
      </c>
      <c r="B1" s="28"/>
      <c r="C1" s="28"/>
      <c r="D1" s="28"/>
    </row>
    <row r="2" spans="1:4" ht="14.85" customHeight="1" x14ac:dyDescent="0.2">
      <c r="A2" s="20" t="s">
        <v>22</v>
      </c>
      <c r="B2" s="21" t="s">
        <v>23</v>
      </c>
      <c r="C2" s="21" t="s">
        <v>24</v>
      </c>
      <c r="D2" s="21" t="s">
        <v>1</v>
      </c>
    </row>
  </sheetData>
  <mergeCells count="1">
    <mergeCell ref="A1:D1"/>
  </mergeCells>
  <pageMargins left="0.31527777777777799" right="0.31527777777777799" top="0.31527777777777799" bottom="0.41388888888888897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BOM</vt:lpstr>
      <vt:lpstr>history</vt:lpstr>
      <vt:lpstr>BOM!Print_Area</vt:lpstr>
      <vt:lpstr>BOM!Print_Area_0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Mathias Claussen | Elektor Labs</cp:lastModifiedBy>
  <cp:revision>16</cp:revision>
  <cp:lastPrinted>2018-12-03T09:03:38Z</cp:lastPrinted>
  <dcterms:created xsi:type="dcterms:W3CDTF">2009-05-15T08:53:47Z</dcterms:created>
  <dcterms:modified xsi:type="dcterms:W3CDTF">2019-03-19T09:00:43Z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