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212"/>
  </bookViews>
  <sheets>
    <sheet name="BOM" sheetId="1" r:id="rId1"/>
    <sheet name="history" sheetId="2" r:id="rId2"/>
  </sheets>
  <definedNames>
    <definedName name="_xlnm.Print_Area" localSheetId="0">BOM!$A$1:$I$47</definedName>
  </definedNames>
  <calcPr calcId="145621"/>
</workbook>
</file>

<file path=xl/calcChain.xml><?xml version="1.0" encoding="utf-8"?>
<calcChain xmlns="http://schemas.openxmlformats.org/spreadsheetml/2006/main">
  <c r="L32" i="1" l="1"/>
  <c r="J32" i="1"/>
  <c r="J25" i="1"/>
  <c r="L25" i="1" s="1"/>
  <c r="J31" i="1" l="1"/>
  <c r="L31" i="1" s="1"/>
  <c r="J24" i="1"/>
  <c r="L24" i="1" s="1"/>
  <c r="F18" i="1"/>
  <c r="J5" i="1"/>
  <c r="L5" i="1" s="1"/>
  <c r="J20" i="1" l="1"/>
  <c r="L20" i="1" s="1"/>
  <c r="J46" i="1"/>
  <c r="L46" i="1" s="1"/>
  <c r="F39" i="1"/>
  <c r="J34" i="1" l="1"/>
  <c r="L34" i="1" s="1"/>
  <c r="J14" i="1"/>
  <c r="L14" i="1" s="1"/>
  <c r="J13" i="1"/>
  <c r="L13" i="1" s="1"/>
  <c r="J12" i="1"/>
  <c r="L12" i="1" s="1"/>
  <c r="J11" i="1"/>
  <c r="L11" i="1" s="1"/>
  <c r="J10" i="1"/>
  <c r="L10" i="1" s="1"/>
  <c r="J9" i="1"/>
  <c r="L9" i="1" s="1"/>
  <c r="J8" i="1"/>
  <c r="L8" i="1" s="1"/>
  <c r="J7" i="1"/>
  <c r="L7" i="1" s="1"/>
  <c r="J6" i="1"/>
  <c r="L6" i="1" s="1"/>
  <c r="J37" i="1" l="1"/>
  <c r="L37" i="1" s="1"/>
  <c r="J36" i="1"/>
  <c r="L36" i="1" s="1"/>
  <c r="J35" i="1"/>
  <c r="L35" i="1" s="1"/>
  <c r="J33" i="1"/>
  <c r="L33" i="1" s="1"/>
  <c r="J16" i="1"/>
  <c r="L16" i="1" s="1"/>
  <c r="J15" i="1"/>
  <c r="L15" i="1" s="1"/>
  <c r="J45" i="1"/>
  <c r="L45" i="1" s="1"/>
  <c r="F27" i="1" l="1"/>
  <c r="J30" i="1"/>
  <c r="L30" i="1" s="1"/>
  <c r="J23" i="1" l="1"/>
  <c r="L23" i="1" s="1"/>
  <c r="J22" i="1"/>
  <c r="L22" i="1" s="1"/>
  <c r="F3" i="1" l="1"/>
  <c r="J28" i="1" l="1"/>
  <c r="L28" i="1" s="1"/>
  <c r="J3" i="1" l="1"/>
  <c r="J52" i="1" l="1"/>
  <c r="L52" i="1" s="1"/>
  <c r="J51" i="1"/>
  <c r="L51" i="1" s="1"/>
  <c r="J50" i="1"/>
  <c r="L50" i="1" s="1"/>
  <c r="J49" i="1"/>
  <c r="L49" i="1" s="1"/>
  <c r="J48" i="1"/>
  <c r="L48" i="1" s="1"/>
  <c r="J40" i="1" l="1"/>
  <c r="L40" i="1" s="1"/>
  <c r="J39" i="1" l="1"/>
  <c r="L39" i="1" s="1"/>
  <c r="J27" i="1"/>
  <c r="L27" i="1" s="1"/>
  <c r="J18" i="1"/>
  <c r="L18" i="1" s="1"/>
  <c r="J17" i="1"/>
  <c r="L17" i="1" s="1"/>
  <c r="J19" i="1"/>
  <c r="L19" i="1" s="1"/>
  <c r="J21" i="1"/>
  <c r="L21" i="1" s="1"/>
  <c r="J38" i="1"/>
  <c r="L38" i="1" s="1"/>
  <c r="J29" i="1"/>
  <c r="L29" i="1" s="1"/>
  <c r="J43" i="1"/>
  <c r="L43" i="1" s="1"/>
  <c r="J41" i="1"/>
  <c r="L41" i="1" s="1"/>
  <c r="J42" i="1"/>
  <c r="L42" i="1" s="1"/>
  <c r="J4" i="1"/>
  <c r="L4" i="1" s="1"/>
  <c r="J44" i="1" l="1"/>
  <c r="L44" i="1" s="1"/>
  <c r="J47" i="1"/>
  <c r="L47" i="1" s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</calcChain>
</file>

<file path=xl/sharedStrings.xml><?xml version="1.0" encoding="utf-8"?>
<sst xmlns="http://schemas.openxmlformats.org/spreadsheetml/2006/main" count="230" uniqueCount="167">
  <si>
    <t>Description</t>
  </si>
  <si>
    <t>Manufacturer</t>
  </si>
  <si>
    <t>Reference</t>
  </si>
  <si>
    <t>Footprint</t>
  </si>
  <si>
    <t>Designation</t>
  </si>
  <si>
    <t>Farnell</t>
  </si>
  <si>
    <t>Digikey</t>
  </si>
  <si>
    <t>Semiconductor</t>
  </si>
  <si>
    <t>Misc.</t>
  </si>
  <si>
    <t>DOCUMENT HISTORY</t>
  </si>
  <si>
    <t>Date</t>
  </si>
  <si>
    <t>Rev.</t>
  </si>
  <si>
    <t>Author</t>
  </si>
  <si>
    <t>Qnt</t>
  </si>
  <si>
    <t>RS</t>
  </si>
  <si>
    <t>BOMformul</t>
  </si>
  <si>
    <t>BOM for editors</t>
  </si>
  <si>
    <t>Comments</t>
  </si>
  <si>
    <t>Multicomp</t>
  </si>
  <si>
    <t>K1</t>
  </si>
  <si>
    <t>IC1</t>
  </si>
  <si>
    <t>0805</t>
  </si>
  <si>
    <t>5mm</t>
  </si>
  <si>
    <t>K4</t>
  </si>
  <si>
    <t xml:space="preserve">MCWR08X182 JTL </t>
  </si>
  <si>
    <t xml:space="preserve">MCMR08X102 JTL </t>
  </si>
  <si>
    <t xml:space="preserve">MCMR08X103 JTL </t>
  </si>
  <si>
    <t xml:space="preserve">MCSR08X223 JTL </t>
  </si>
  <si>
    <t>R8</t>
  </si>
  <si>
    <t>R13</t>
  </si>
  <si>
    <t>R19</t>
  </si>
  <si>
    <t>MCSR08X104 JTL</t>
  </si>
  <si>
    <t>R20</t>
  </si>
  <si>
    <t xml:space="preserve">  MCSR08X152 JTL </t>
  </si>
  <si>
    <t>MCMR08X332 JTL</t>
  </si>
  <si>
    <t>MCMR08X472 JTL</t>
  </si>
  <si>
    <t>P1</t>
  </si>
  <si>
    <t>P2</t>
  </si>
  <si>
    <t xml:space="preserve">     3314G-2-102E </t>
  </si>
  <si>
    <t xml:space="preserve">     3314G-2-103E </t>
  </si>
  <si>
    <t xml:space="preserve">MCU0805R104KCT </t>
  </si>
  <si>
    <t xml:space="preserve">MC0805N330J500CT </t>
  </si>
  <si>
    <t xml:space="preserve">MC0805X105K500CT </t>
  </si>
  <si>
    <t>C11</t>
  </si>
  <si>
    <t>IC2</t>
  </si>
  <si>
    <t>IC3</t>
  </si>
  <si>
    <t>DIP4</t>
  </si>
  <si>
    <t>DIP16</t>
  </si>
  <si>
    <t xml:space="preserve"> TCM3105NL</t>
  </si>
  <si>
    <t>http://www.tcm3105.com/</t>
  </si>
  <si>
    <t>http://www.ebay.com/itm/2pcs-TCM3105NL-FSK-MODEM-IC-Dip-16-TCM3105-/321537356554</t>
  </si>
  <si>
    <t>T1</t>
  </si>
  <si>
    <t xml:space="preserve">  BC847BW,115 </t>
  </si>
  <si>
    <t xml:space="preserve">SOT-23 </t>
  </si>
  <si>
    <t xml:space="preserve">MCL-S270GC </t>
  </si>
  <si>
    <t>LED4,LED5.LED6</t>
  </si>
  <si>
    <t xml:space="preserve">     MCL-S270YC </t>
  </si>
  <si>
    <t>MCL-S270SRC</t>
  </si>
  <si>
    <t>K2</t>
  </si>
  <si>
    <t>K3,K5</t>
  </si>
  <si>
    <t>K6</t>
  </si>
  <si>
    <t>2.54mm</t>
  </si>
  <si>
    <t>Tactile switch, 6x6.2 mm, SMD</t>
  </si>
  <si>
    <t>MC32882</t>
  </si>
  <si>
    <t>ELPP-S-TACT-6X62-SMT-J-BEND</t>
  </si>
  <si>
    <t xml:space="preserve">     HC49S-4.433619-30-50-60-20-ATF </t>
  </si>
  <si>
    <t xml:space="preserve"> Through Hole, 10.9mm x 4.65mm </t>
  </si>
  <si>
    <t>X1</t>
  </si>
  <si>
    <t>WIZ107SR</t>
  </si>
  <si>
    <t>WIZnet Co., Ltd.</t>
  </si>
  <si>
    <t>WIZ107SR, Serial to Ethernet Module</t>
  </si>
  <si>
    <t>MOD1</t>
  </si>
  <si>
    <t xml:space="preserve"> 2.54mm Pitch (6×2)</t>
  </si>
  <si>
    <t>http://www.wiznet.io/product-item/wiz107sr/</t>
  </si>
  <si>
    <t xml:space="preserve">     2214S-12SG-85 </t>
  </si>
  <si>
    <t xml:space="preserve">2211S-02G </t>
  </si>
  <si>
    <t xml:space="preserve">2211S-06G </t>
  </si>
  <si>
    <t xml:space="preserve">2211S-08G </t>
  </si>
  <si>
    <t xml:space="preserve">2211S-10G </t>
  </si>
  <si>
    <t xml:space="preserve">MC34733 </t>
  </si>
  <si>
    <t xml:space="preserve">     1-2199298-4 </t>
  </si>
  <si>
    <t>R1,R18,R24</t>
  </si>
  <si>
    <t>R3,R21,R22</t>
  </si>
  <si>
    <t>R9</t>
  </si>
  <si>
    <t xml:space="preserve">R4,R10,R11 </t>
  </si>
  <si>
    <t xml:space="preserve">MCMR08X471 JTL </t>
  </si>
  <si>
    <t>R2,R16,R17</t>
  </si>
  <si>
    <t>R6,R7,R23</t>
  </si>
  <si>
    <t>MCWR08X6800FTL</t>
  </si>
  <si>
    <t xml:space="preserve">MC0805S8F7501T5E </t>
  </si>
  <si>
    <t xml:space="preserve">C3  </t>
  </si>
  <si>
    <t>C10,C12</t>
  </si>
  <si>
    <t>FM0H224ZF</t>
  </si>
  <si>
    <t>AVX</t>
  </si>
  <si>
    <t xml:space="preserve">     TAJB107M010RNJ </t>
  </si>
  <si>
    <t>MAX3232CPWR</t>
  </si>
  <si>
    <t>TSSOP-16</t>
  </si>
  <si>
    <t>T2</t>
  </si>
  <si>
    <t>LED1,LED2,LED3</t>
  </si>
  <si>
    <t>LED7</t>
  </si>
  <si>
    <t>K10</t>
  </si>
  <si>
    <t>S1,S2,S3</t>
  </si>
  <si>
    <t>K7,K8,K9,JP1</t>
  </si>
  <si>
    <t>Micro USB type B receptacle</t>
  </si>
  <si>
    <t>Molex</t>
  </si>
  <si>
    <t>47346-0001</t>
  </si>
  <si>
    <t>ELPP-USB-B-MICRO-BOTTOM</t>
  </si>
  <si>
    <t>C14,C15</t>
  </si>
  <si>
    <t xml:space="preserve"> 47309-3751 </t>
  </si>
  <si>
    <t>BOM::160510-one time pad otpcrypto system :v1.4</t>
  </si>
  <si>
    <t>R5,R12,R14,R15</t>
  </si>
  <si>
    <t>C19</t>
  </si>
  <si>
    <t>C1,C2,C4,C5,C6,C7,C8,C9,C13,C16,C17,C18,C20</t>
  </si>
  <si>
    <t>TAJA225M016RNJ</t>
  </si>
  <si>
    <t>CASE-A</t>
  </si>
  <si>
    <t>IC4</t>
  </si>
  <si>
    <t xml:space="preserve">LE33CZ-TR </t>
  </si>
  <si>
    <t>TO-92</t>
  </si>
  <si>
    <t>CASE-B</t>
  </si>
  <si>
    <t>TSM2302CX RFG</t>
  </si>
  <si>
    <t xml:space="preserve">LM2936Z-3.3/NOPB </t>
  </si>
  <si>
    <t>Broadcom</t>
  </si>
  <si>
    <t>HCPL-817-000E</t>
  </si>
  <si>
    <t>Texas Instruments</t>
  </si>
  <si>
    <t>F931C106MAA</t>
  </si>
  <si>
    <t>Resistor (0805, 125mW, 5%)</t>
  </si>
  <si>
    <t>1kΩ, trimmer</t>
  </si>
  <si>
    <t>10kΩ, trimmer</t>
  </si>
  <si>
    <t>1.8kΩ</t>
  </si>
  <si>
    <t>10kΩ</t>
  </si>
  <si>
    <t>3.3kΩ</t>
  </si>
  <si>
    <t>680Ω</t>
  </si>
  <si>
    <t>1kΩ</t>
  </si>
  <si>
    <t>4.7kΩ</t>
  </si>
  <si>
    <t>22kΩ</t>
  </si>
  <si>
    <t>7.5kΩ, 1%</t>
  </si>
  <si>
    <t>470Ω</t>
  </si>
  <si>
    <t>100kΩ</t>
  </si>
  <si>
    <t>1.5kΩ</t>
  </si>
  <si>
    <t>100nF</t>
  </si>
  <si>
    <t>Capacitor (0805)</t>
  </si>
  <si>
    <t>1µF</t>
  </si>
  <si>
    <t>33 pF</t>
  </si>
  <si>
    <t>0.22F, 5.5V, 5mm pitch</t>
  </si>
  <si>
    <t xml:space="preserve"> 10µF, 16V, Case A</t>
  </si>
  <si>
    <t xml:space="preserve"> 2.2µF, 16V, Case A</t>
  </si>
  <si>
    <t>100µF, 10V, Case B</t>
  </si>
  <si>
    <t>LE33CZ-TR</t>
  </si>
  <si>
    <t>BC847C</t>
  </si>
  <si>
    <t>LED, green, 0805</t>
  </si>
  <si>
    <t>LED, yellow, 0805</t>
  </si>
  <si>
    <t>LED, red, 0805</t>
  </si>
  <si>
    <t>STMicroelectronics</t>
  </si>
  <si>
    <t>Nexperia</t>
  </si>
  <si>
    <t>Taiwan Semiconductor</t>
  </si>
  <si>
    <t>Kemet</t>
  </si>
  <si>
    <t>Bourns</t>
  </si>
  <si>
    <t>TE Connectivity</t>
  </si>
  <si>
    <t>8-pin pinheader, 2.54 mm pitch</t>
  </si>
  <si>
    <t>10-pin pinheader, 2.54 mm pitch</t>
  </si>
  <si>
    <t>6-pin pinheader, 2.54 mm pitch</t>
  </si>
  <si>
    <t>12-pin pinheader, 2.54 mm pitch</t>
  </si>
  <si>
    <t>Micro SD card socket, Molex 47309 Series</t>
  </si>
  <si>
    <t>2-pin pinheader, 2.54 mm pitch</t>
  </si>
  <si>
    <t>12-pin 2x6 pinheader, 2.54 mm pitch</t>
  </si>
  <si>
    <t>DIP socket, 16 contacts</t>
  </si>
  <si>
    <t>Crystal, 4.433619MHz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</si>
</sst>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9"/>
      <color rgb="FF333333"/>
      <name val="Verdana"/>
      <family val="2"/>
    </font>
    <font>
      <sz val="10"/>
      <color rgb="FF333333"/>
      <name val="Verdana"/>
      <family val="2"/>
    </font>
    <font>
      <sz val="9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0" fillId="0" borderId="0" xfId="0" applyFont="1"/>
    <xf numFmtId="0" fontId="6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4" fontId="0" fillId="0" borderId="0" xfId="0" applyNumberFormat="1" applyFont="1"/>
    <xf numFmtId="49" fontId="2" fillId="2" borderId="0" xfId="0" applyNumberFormat="1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/>
    </xf>
    <xf numFmtId="0" fontId="9" fillId="5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49" fontId="0" fillId="0" borderId="0" xfId="0" applyNumberFormat="1" applyFill="1" applyAlignment="1">
      <alignment horizontal="center"/>
    </xf>
    <xf numFmtId="0" fontId="0" fillId="0" borderId="0" xfId="0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10" fillId="0" borderId="0" xfId="1" applyAlignment="1" applyProtection="1">
      <alignment horizontal="center"/>
    </xf>
    <xf numFmtId="0" fontId="0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49" fontId="10" fillId="0" borderId="0" xfId="1" applyNumberFormat="1" applyAlignment="1" applyProtection="1">
      <alignment horizontal="center"/>
    </xf>
    <xf numFmtId="0" fontId="10" fillId="0" borderId="0" xfId="1" applyAlignment="1" applyProtection="1">
      <alignment horizontal="center" vertical="center"/>
    </xf>
    <xf numFmtId="49" fontId="0" fillId="0" borderId="0" xfId="0" applyNumberFormat="1" applyFont="1" applyAlignment="1">
      <alignment horizontal="center" wrapText="1"/>
    </xf>
    <xf numFmtId="49" fontId="0" fillId="6" borderId="0" xfId="0" applyNumberFormat="1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ont="1" applyFill="1" applyAlignment="1">
      <alignment horizontal="center"/>
    </xf>
    <xf numFmtId="49" fontId="0" fillId="6" borderId="0" xfId="0" applyNumberForma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0" fillId="0" borderId="0" xfId="0" applyFill="1" applyAlignment="1">
      <alignment horizontal="center" wrapText="1"/>
    </xf>
    <xf numFmtId="0" fontId="11" fillId="0" borderId="0" xfId="0" applyFont="1" applyFill="1" applyAlignment="1">
      <alignment horizontal="center"/>
    </xf>
    <xf numFmtId="0" fontId="10" fillId="0" borderId="0" xfId="1" applyFill="1" applyAlignment="1" applyProtection="1">
      <alignment horizontal="center" vertical="center"/>
    </xf>
    <xf numFmtId="49" fontId="0" fillId="0" borderId="0" xfId="1" applyNumberFormat="1" applyFont="1" applyFill="1" applyAlignment="1" applyProtection="1">
      <alignment horizontal="center"/>
    </xf>
    <xf numFmtId="49" fontId="0" fillId="6" borderId="0" xfId="1" applyNumberFormat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znet.io/product-item/wiz107sr/" TargetMode="External"/><Relationship Id="rId2" Type="http://schemas.openxmlformats.org/officeDocument/2006/relationships/hyperlink" Target="http://www.ebay.com/itm/2pcs-TCM3105NL-FSK-MODEM-IC-Dip-16-TCM3105-/321537356554" TargetMode="External"/><Relationship Id="rId1" Type="http://schemas.openxmlformats.org/officeDocument/2006/relationships/hyperlink" Target="http://www.tcm3105.com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topLeftCell="A22" zoomScaleNormal="100" workbookViewId="0">
      <selection activeCell="A45" sqref="A45"/>
    </sheetView>
  </sheetViews>
  <sheetFormatPr defaultColWidth="11.54296875" defaultRowHeight="12.5" x14ac:dyDescent="0.25"/>
  <cols>
    <col min="1" max="1" width="43.54296875" style="11" bestFit="1" customWidth="1"/>
    <col min="2" max="2" width="28.54296875" style="11" customWidth="1"/>
    <col min="3" max="3" width="33.453125" style="11" bestFit="1" customWidth="1"/>
    <col min="4" max="4" width="23.81640625" style="11" customWidth="1"/>
    <col min="5" max="5" width="43.7265625" style="11" bestFit="1" customWidth="1"/>
    <col min="6" max="6" width="6.1796875" style="18" bestFit="1" customWidth="1"/>
    <col min="7" max="7" width="10.453125" style="18" bestFit="1" customWidth="1"/>
    <col min="8" max="8" width="11.1796875" style="18" bestFit="1" customWidth="1"/>
    <col min="9" max="9" width="5.453125" style="18" bestFit="1" customWidth="1"/>
    <col min="10" max="10" width="54.7265625" style="18" bestFit="1" customWidth="1"/>
    <col min="11" max="11" width="38.453125" style="18" customWidth="1"/>
    <col min="12" max="12" width="48.453125" style="18" bestFit="1" customWidth="1"/>
    <col min="13" max="16384" width="11.54296875" style="18"/>
  </cols>
  <sheetData>
    <row r="1" spans="1:12" s="13" customFormat="1" ht="20" x14ac:dyDescent="0.4">
      <c r="A1" s="39" t="s">
        <v>109</v>
      </c>
      <c r="B1" s="39"/>
      <c r="C1" s="39"/>
      <c r="D1" s="39"/>
      <c r="E1" s="39"/>
      <c r="F1" s="39"/>
      <c r="K1" s="14"/>
    </row>
    <row r="2" spans="1:12" s="13" customFormat="1" ht="20" x14ac:dyDescent="0.4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13" t="s">
        <v>13</v>
      </c>
      <c r="G2" s="13" t="s">
        <v>5</v>
      </c>
      <c r="H2" s="13" t="s">
        <v>6</v>
      </c>
      <c r="I2" s="13" t="s">
        <v>14</v>
      </c>
      <c r="J2" s="13" t="s">
        <v>15</v>
      </c>
      <c r="K2" s="15" t="s">
        <v>17</v>
      </c>
      <c r="L2" s="15" t="s">
        <v>16</v>
      </c>
    </row>
    <row r="3" spans="1:12" s="16" customFormat="1" ht="14.5" x14ac:dyDescent="0.3">
      <c r="A3" s="9" t="s">
        <v>125</v>
      </c>
      <c r="B3" s="9"/>
      <c r="C3" s="9"/>
      <c r="D3" s="9"/>
      <c r="E3" s="9"/>
      <c r="F3" s="16">
        <f>SUM(F4:F17)</f>
        <v>26</v>
      </c>
      <c r="J3" s="17" t="str">
        <f>CONCATENATE(E3,IF(ISBLANK(E3),""," = "),A3)</f>
        <v>Resistor (0805, 125mW, 5%)</v>
      </c>
    </row>
    <row r="4" spans="1:12" s="21" customFormat="1" ht="14.5" x14ac:dyDescent="0.3">
      <c r="A4" s="22" t="s">
        <v>128</v>
      </c>
      <c r="B4" s="22" t="s">
        <v>18</v>
      </c>
      <c r="C4" s="29" t="s">
        <v>24</v>
      </c>
      <c r="D4" s="22" t="s">
        <v>21</v>
      </c>
      <c r="E4" s="20" t="s">
        <v>81</v>
      </c>
      <c r="F4" s="21">
        <v>3</v>
      </c>
      <c r="G4" s="21">
        <v>2695003</v>
      </c>
      <c r="J4" s="30" t="str">
        <f t="shared" ref="J4:J43" si="0">CONCATENATE(E4,IF(ISBLANK(E4),""," = "),A4)</f>
        <v>R1,R18,R24 = 1.8kΩ</v>
      </c>
      <c r="K4" s="30"/>
      <c r="L4" s="30" t="str">
        <f t="shared" ref="L4:L52" si="1">J4</f>
        <v>R1,R18,R24 = 1.8kΩ</v>
      </c>
    </row>
    <row r="5" spans="1:12" s="21" customFormat="1" ht="14.5" x14ac:dyDescent="0.3">
      <c r="A5" s="22" t="s">
        <v>129</v>
      </c>
      <c r="B5" s="11" t="s">
        <v>18</v>
      </c>
      <c r="C5" s="12" t="s">
        <v>26</v>
      </c>
      <c r="D5" s="22" t="s">
        <v>21</v>
      </c>
      <c r="E5" s="10" t="s">
        <v>86</v>
      </c>
      <c r="F5" s="18">
        <v>3</v>
      </c>
      <c r="G5" s="18">
        <v>2073612</v>
      </c>
      <c r="J5" s="30" t="str">
        <f t="shared" si="0"/>
        <v>R2,R16,R17 = 10kΩ</v>
      </c>
      <c r="K5" s="30"/>
      <c r="L5" s="30" t="str">
        <f t="shared" si="1"/>
        <v>R2,R16,R17 = 10kΩ</v>
      </c>
    </row>
    <row r="6" spans="1:12" s="21" customFormat="1" ht="14.5" x14ac:dyDescent="0.3">
      <c r="A6" s="22" t="s">
        <v>130</v>
      </c>
      <c r="B6" s="11" t="s">
        <v>18</v>
      </c>
      <c r="C6" s="12" t="s">
        <v>34</v>
      </c>
      <c r="D6" s="22" t="s">
        <v>21</v>
      </c>
      <c r="E6" s="10" t="s">
        <v>82</v>
      </c>
      <c r="F6" s="18">
        <v>3</v>
      </c>
      <c r="G6" s="18">
        <v>2073746</v>
      </c>
      <c r="J6" s="30" t="str">
        <f t="shared" si="0"/>
        <v>R3,R21,R22 = 3.3kΩ</v>
      </c>
      <c r="K6" s="30"/>
      <c r="L6" s="30" t="str">
        <f t="shared" si="1"/>
        <v>R3,R21,R22 = 3.3kΩ</v>
      </c>
    </row>
    <row r="7" spans="1:12" s="21" customFormat="1" ht="14.5" x14ac:dyDescent="0.3">
      <c r="A7" s="22" t="s">
        <v>131</v>
      </c>
      <c r="B7" s="11" t="s">
        <v>18</v>
      </c>
      <c r="C7" s="12" t="s">
        <v>88</v>
      </c>
      <c r="D7" s="22" t="s">
        <v>21</v>
      </c>
      <c r="E7" s="10" t="s">
        <v>84</v>
      </c>
      <c r="F7" s="18">
        <v>3</v>
      </c>
      <c r="G7" s="18">
        <v>2447705</v>
      </c>
      <c r="J7" s="30" t="str">
        <f t="shared" si="0"/>
        <v>R4,R10,R11  = 680Ω</v>
      </c>
      <c r="K7" s="30"/>
      <c r="L7" s="30" t="str">
        <f t="shared" si="1"/>
        <v>R4,R10,R11  = 680Ω</v>
      </c>
    </row>
    <row r="8" spans="1:12" s="21" customFormat="1" ht="14.5" x14ac:dyDescent="0.3">
      <c r="A8" s="22" t="s">
        <v>132</v>
      </c>
      <c r="B8" s="11" t="s">
        <v>18</v>
      </c>
      <c r="C8" s="12" t="s">
        <v>25</v>
      </c>
      <c r="D8" s="22" t="s">
        <v>21</v>
      </c>
      <c r="E8" s="10" t="s">
        <v>110</v>
      </c>
      <c r="F8" s="18">
        <v>4</v>
      </c>
      <c r="G8" s="18">
        <v>2073611</v>
      </c>
      <c r="J8" s="30" t="str">
        <f t="shared" si="0"/>
        <v>R5,R12,R14,R15 = 1kΩ</v>
      </c>
      <c r="K8" s="30"/>
      <c r="L8" s="30" t="str">
        <f t="shared" si="1"/>
        <v>R5,R12,R14,R15 = 1kΩ</v>
      </c>
    </row>
    <row r="9" spans="1:12" s="21" customFormat="1" ht="14.5" x14ac:dyDescent="0.3">
      <c r="A9" s="22" t="s">
        <v>133</v>
      </c>
      <c r="B9" s="11" t="s">
        <v>18</v>
      </c>
      <c r="C9" s="12" t="s">
        <v>35</v>
      </c>
      <c r="D9" s="22" t="s">
        <v>21</v>
      </c>
      <c r="E9" s="10" t="s">
        <v>87</v>
      </c>
      <c r="F9" s="18">
        <v>3</v>
      </c>
      <c r="G9" s="18">
        <v>2073784</v>
      </c>
      <c r="J9" s="30" t="str">
        <f t="shared" si="0"/>
        <v>R6,R7,R23 = 4.7kΩ</v>
      </c>
      <c r="K9" s="30"/>
      <c r="L9" s="30" t="str">
        <f t="shared" si="1"/>
        <v>R6,R7,R23 = 4.7kΩ</v>
      </c>
    </row>
    <row r="10" spans="1:12" s="21" customFormat="1" ht="14.5" x14ac:dyDescent="0.3">
      <c r="A10" s="22" t="s">
        <v>134</v>
      </c>
      <c r="B10" s="11" t="s">
        <v>18</v>
      </c>
      <c r="C10" s="12" t="s">
        <v>27</v>
      </c>
      <c r="D10" s="22" t="s">
        <v>21</v>
      </c>
      <c r="E10" s="10" t="s">
        <v>28</v>
      </c>
      <c r="F10" s="18">
        <v>1</v>
      </c>
      <c r="G10" s="18">
        <v>2074411</v>
      </c>
      <c r="J10" s="30" t="str">
        <f t="shared" si="0"/>
        <v>R8 = 22kΩ</v>
      </c>
      <c r="K10" s="30"/>
      <c r="L10" s="30" t="str">
        <f t="shared" si="1"/>
        <v>R8 = 22kΩ</v>
      </c>
    </row>
    <row r="11" spans="1:12" s="21" customFormat="1" ht="14.5" x14ac:dyDescent="0.3">
      <c r="A11" s="22" t="s">
        <v>135</v>
      </c>
      <c r="B11" s="22" t="s">
        <v>18</v>
      </c>
      <c r="C11" s="29" t="s">
        <v>89</v>
      </c>
      <c r="D11" s="22" t="s">
        <v>21</v>
      </c>
      <c r="E11" s="20" t="s">
        <v>83</v>
      </c>
      <c r="F11" s="21">
        <v>1</v>
      </c>
      <c r="G11" s="21">
        <v>1632514</v>
      </c>
      <c r="J11" s="30" t="str">
        <f t="shared" si="0"/>
        <v>R9 = 7.5kΩ, 1%</v>
      </c>
      <c r="K11" s="30"/>
      <c r="L11" s="30" t="str">
        <f t="shared" si="1"/>
        <v>R9 = 7.5kΩ, 1%</v>
      </c>
    </row>
    <row r="12" spans="1:12" s="21" customFormat="1" ht="14.5" x14ac:dyDescent="0.3">
      <c r="A12" s="22" t="s">
        <v>136</v>
      </c>
      <c r="B12" s="11" t="s">
        <v>18</v>
      </c>
      <c r="C12" s="12" t="s">
        <v>85</v>
      </c>
      <c r="D12" s="22" t="s">
        <v>21</v>
      </c>
      <c r="E12" s="10" t="s">
        <v>29</v>
      </c>
      <c r="F12" s="18">
        <v>1</v>
      </c>
      <c r="G12" s="18">
        <v>2073783</v>
      </c>
      <c r="J12" s="30" t="str">
        <f t="shared" si="0"/>
        <v>R13 = 470Ω</v>
      </c>
      <c r="K12" s="30"/>
      <c r="L12" s="30" t="str">
        <f t="shared" si="1"/>
        <v>R13 = 470Ω</v>
      </c>
    </row>
    <row r="13" spans="1:12" s="21" customFormat="1" ht="14.5" x14ac:dyDescent="0.3">
      <c r="A13" s="22" t="s">
        <v>137</v>
      </c>
      <c r="B13" s="11" t="s">
        <v>18</v>
      </c>
      <c r="C13" s="12" t="s">
        <v>31</v>
      </c>
      <c r="D13" s="22" t="s">
        <v>21</v>
      </c>
      <c r="E13" s="10" t="s">
        <v>30</v>
      </c>
      <c r="F13" s="18">
        <v>1</v>
      </c>
      <c r="G13" s="18">
        <v>2074341</v>
      </c>
      <c r="J13" s="30" t="str">
        <f t="shared" si="0"/>
        <v>R19 = 100kΩ</v>
      </c>
      <c r="K13" s="30"/>
      <c r="L13" s="30" t="str">
        <f t="shared" si="1"/>
        <v>R19 = 100kΩ</v>
      </c>
    </row>
    <row r="14" spans="1:12" s="21" customFormat="1" ht="14.5" x14ac:dyDescent="0.3">
      <c r="A14" s="22" t="s">
        <v>138</v>
      </c>
      <c r="B14" s="11" t="s">
        <v>18</v>
      </c>
      <c r="C14" s="12" t="s">
        <v>33</v>
      </c>
      <c r="D14" s="22" t="s">
        <v>21</v>
      </c>
      <c r="E14" s="10" t="s">
        <v>32</v>
      </c>
      <c r="F14" s="18">
        <v>1</v>
      </c>
      <c r="G14" s="18">
        <v>2074377</v>
      </c>
      <c r="J14" s="30" t="str">
        <f t="shared" si="0"/>
        <v>R20 = 1.5kΩ</v>
      </c>
      <c r="K14" s="30"/>
      <c r="L14" s="30" t="str">
        <f t="shared" si="1"/>
        <v>R20 = 1.5kΩ</v>
      </c>
    </row>
    <row r="15" spans="1:12" ht="14.5" x14ac:dyDescent="0.25">
      <c r="A15" s="22" t="s">
        <v>127</v>
      </c>
      <c r="B15" s="11" t="s">
        <v>156</v>
      </c>
      <c r="C15" s="12" t="s">
        <v>39</v>
      </c>
      <c r="D15" s="22"/>
      <c r="E15" s="10" t="s">
        <v>36</v>
      </c>
      <c r="F15" s="18">
        <v>1</v>
      </c>
      <c r="G15" s="18">
        <v>2328476</v>
      </c>
      <c r="J15" s="19" t="str">
        <f t="shared" si="0"/>
        <v>P1 = 10kΩ, trimmer</v>
      </c>
      <c r="K15" s="19"/>
      <c r="L15" s="19" t="str">
        <f t="shared" si="1"/>
        <v>P1 = 10kΩ, trimmer</v>
      </c>
    </row>
    <row r="16" spans="1:12" ht="14.5" x14ac:dyDescent="0.25">
      <c r="A16" s="22" t="s">
        <v>126</v>
      </c>
      <c r="B16" s="11" t="s">
        <v>156</v>
      </c>
      <c r="C16" s="12" t="s">
        <v>38</v>
      </c>
      <c r="D16" s="22"/>
      <c r="E16" s="10" t="s">
        <v>37</v>
      </c>
      <c r="F16" s="18">
        <v>1</v>
      </c>
      <c r="G16" s="18">
        <v>2328475</v>
      </c>
      <c r="J16" s="19" t="str">
        <f t="shared" si="0"/>
        <v>P2 = 1kΩ, trimmer</v>
      </c>
      <c r="K16" s="19"/>
      <c r="L16" s="19" t="str">
        <f t="shared" si="1"/>
        <v>P2 = 1kΩ, trimmer</v>
      </c>
    </row>
    <row r="17" spans="1:12" ht="14.5" x14ac:dyDescent="0.25">
      <c r="A17" s="22"/>
      <c r="C17" s="12"/>
      <c r="E17" s="10"/>
      <c r="J17" s="19" t="str">
        <f t="shared" si="0"/>
        <v/>
      </c>
      <c r="K17" s="19"/>
      <c r="L17" s="19" t="str">
        <f t="shared" si="1"/>
        <v/>
      </c>
    </row>
    <row r="18" spans="1:12" s="16" customFormat="1" ht="15.75" customHeight="1" x14ac:dyDescent="0.3">
      <c r="A18" s="9" t="s">
        <v>140</v>
      </c>
      <c r="B18" s="9"/>
      <c r="C18" s="9"/>
      <c r="D18" s="9"/>
      <c r="E18" s="9"/>
      <c r="F18" s="16">
        <f>SUM(F19:F24)</f>
        <v>19</v>
      </c>
      <c r="J18" s="16" t="str">
        <f>CONCATENATE(E18,IF(ISBLANK(E18),""," = "),A18)</f>
        <v>Capacitor (0805)</v>
      </c>
      <c r="L18" s="16" t="str">
        <f>J18</f>
        <v>Capacitor (0805)</v>
      </c>
    </row>
    <row r="19" spans="1:12" s="21" customFormat="1" ht="14.5" x14ac:dyDescent="0.3">
      <c r="A19" s="22" t="s">
        <v>139</v>
      </c>
      <c r="B19" s="11" t="s">
        <v>18</v>
      </c>
      <c r="C19" s="27" t="s">
        <v>40</v>
      </c>
      <c r="D19" s="20" t="s">
        <v>21</v>
      </c>
      <c r="E19" s="10" t="s">
        <v>112</v>
      </c>
      <c r="F19" s="21">
        <v>13</v>
      </c>
      <c r="G19" s="12">
        <v>9406387</v>
      </c>
      <c r="I19" s="12"/>
      <c r="J19" s="19" t="str">
        <f t="shared" si="0"/>
        <v>C1,C2,C4,C5,C6,C7,C8,C9,C13,C16,C17,C18,C20 = 100nF</v>
      </c>
      <c r="K19" s="19"/>
      <c r="L19" s="19" t="str">
        <f t="shared" si="1"/>
        <v>C1,C2,C4,C5,C6,C7,C8,C9,C13,C16,C17,C18,C20 = 100nF</v>
      </c>
    </row>
    <row r="20" spans="1:12" s="21" customFormat="1" ht="14.5" x14ac:dyDescent="0.25">
      <c r="A20" s="22" t="s">
        <v>146</v>
      </c>
      <c r="B20" s="11" t="s">
        <v>93</v>
      </c>
      <c r="C20" s="11" t="s">
        <v>94</v>
      </c>
      <c r="D20" s="20" t="s">
        <v>118</v>
      </c>
      <c r="E20" s="10" t="s">
        <v>90</v>
      </c>
      <c r="F20" s="18">
        <v>1</v>
      </c>
      <c r="G20" s="12">
        <v>1658150</v>
      </c>
      <c r="I20" s="12"/>
      <c r="J20" s="19" t="str">
        <f t="shared" si="0"/>
        <v>C3   = 100µF, 10V, Case B</v>
      </c>
      <c r="K20" s="19"/>
      <c r="L20" s="19" t="str">
        <f t="shared" si="1"/>
        <v>C3   = 100µF, 10V, Case B</v>
      </c>
    </row>
    <row r="21" spans="1:12" ht="14.5" x14ac:dyDescent="0.25">
      <c r="A21" s="22" t="s">
        <v>141</v>
      </c>
      <c r="B21" s="11" t="s">
        <v>18</v>
      </c>
      <c r="C21" s="11" t="s">
        <v>42</v>
      </c>
      <c r="D21" s="20" t="s">
        <v>21</v>
      </c>
      <c r="E21" s="10" t="s">
        <v>91</v>
      </c>
      <c r="F21" s="18">
        <v>2</v>
      </c>
      <c r="G21" s="18">
        <v>2320849</v>
      </c>
      <c r="J21" s="19" t="str">
        <f t="shared" si="0"/>
        <v>C10,C12 = 1µF</v>
      </c>
      <c r="K21" s="19"/>
      <c r="L21" s="19" t="str">
        <f t="shared" si="1"/>
        <v>C10,C12 = 1µF</v>
      </c>
    </row>
    <row r="22" spans="1:12" ht="14.5" x14ac:dyDescent="0.25">
      <c r="A22" s="22" t="s">
        <v>142</v>
      </c>
      <c r="B22" s="11" t="s">
        <v>18</v>
      </c>
      <c r="C22" s="11" t="s">
        <v>41</v>
      </c>
      <c r="D22" s="20" t="s">
        <v>21</v>
      </c>
      <c r="E22" s="10" t="s">
        <v>107</v>
      </c>
      <c r="F22" s="18">
        <v>2</v>
      </c>
      <c r="G22" s="18">
        <v>1759197</v>
      </c>
      <c r="J22" s="19" t="str">
        <f t="shared" si="0"/>
        <v>C14,C15 = 33 pF</v>
      </c>
      <c r="K22" s="19"/>
      <c r="L22" s="19" t="str">
        <f t="shared" si="1"/>
        <v>C14,C15 = 33 pF</v>
      </c>
    </row>
    <row r="23" spans="1:12" ht="14.5" x14ac:dyDescent="0.25">
      <c r="A23" s="22" t="s">
        <v>143</v>
      </c>
      <c r="B23" s="11" t="s">
        <v>155</v>
      </c>
      <c r="C23" s="11" t="s">
        <v>92</v>
      </c>
      <c r="D23" s="20" t="s">
        <v>22</v>
      </c>
      <c r="E23" s="10" t="s">
        <v>43</v>
      </c>
      <c r="F23" s="18">
        <v>1</v>
      </c>
      <c r="G23" s="18">
        <v>2708916</v>
      </c>
      <c r="J23" s="19" t="str">
        <f t="shared" si="0"/>
        <v>C11 = 0.22F, 5.5V, 5mm pitch</v>
      </c>
      <c r="K23" s="19"/>
      <c r="L23" s="19" t="str">
        <f t="shared" si="1"/>
        <v>C11 = 0.22F, 5.5V, 5mm pitch</v>
      </c>
    </row>
    <row r="24" spans="1:12" ht="14.5" x14ac:dyDescent="0.25">
      <c r="A24" s="35" t="s">
        <v>145</v>
      </c>
      <c r="B24" s="35" t="s">
        <v>93</v>
      </c>
      <c r="C24" s="35" t="s">
        <v>113</v>
      </c>
      <c r="D24" s="38" t="s">
        <v>114</v>
      </c>
      <c r="E24" s="38" t="s">
        <v>111</v>
      </c>
      <c r="F24" s="37">
        <v>0</v>
      </c>
      <c r="G24" s="37">
        <v>2333012</v>
      </c>
      <c r="J24" s="19" t="str">
        <f t="shared" si="0"/>
        <v>C19 =  2.2µF, 16V, Case A</v>
      </c>
      <c r="K24" s="19"/>
      <c r="L24" s="19" t="str">
        <f t="shared" si="1"/>
        <v>C19 =  2.2µF, 16V, Case A</v>
      </c>
    </row>
    <row r="25" spans="1:12" ht="14.5" x14ac:dyDescent="0.25">
      <c r="A25" s="22" t="s">
        <v>144</v>
      </c>
      <c r="B25" s="11" t="s">
        <v>93</v>
      </c>
      <c r="C25" s="11" t="s">
        <v>124</v>
      </c>
      <c r="D25" s="20" t="s">
        <v>114</v>
      </c>
      <c r="E25" s="10" t="s">
        <v>111</v>
      </c>
      <c r="F25" s="18">
        <v>1</v>
      </c>
      <c r="G25" s="18">
        <v>2852673</v>
      </c>
      <c r="J25" s="19" t="str">
        <f t="shared" si="0"/>
        <v>C19 =  10µF, 16V, Case A</v>
      </c>
      <c r="K25" s="19"/>
      <c r="L25" s="19" t="str">
        <f t="shared" si="1"/>
        <v>C19 =  10µF, 16V, Case A</v>
      </c>
    </row>
    <row r="26" spans="1:12" ht="14.5" x14ac:dyDescent="0.25">
      <c r="A26" s="22"/>
      <c r="E26" s="10"/>
      <c r="J26" s="19"/>
      <c r="K26" s="19"/>
      <c r="L26" s="19"/>
    </row>
    <row r="27" spans="1:12" s="16" customFormat="1" ht="13" x14ac:dyDescent="0.3">
      <c r="A27" s="9" t="s">
        <v>7</v>
      </c>
      <c r="B27" s="9"/>
      <c r="C27" s="9"/>
      <c r="D27" s="9"/>
      <c r="E27" s="9"/>
      <c r="F27" s="24">
        <f>SUM(F28:F37)</f>
        <v>13</v>
      </c>
      <c r="J27" s="16" t="str">
        <f>CONCATENATE(E27,IF(ISBLANK(E27),""," = "),A27)</f>
        <v>Semiconductor</v>
      </c>
      <c r="L27" s="16" t="str">
        <f t="shared" si="1"/>
        <v>Semiconductor</v>
      </c>
    </row>
    <row r="28" spans="1:12" s="21" customFormat="1" ht="14.5" x14ac:dyDescent="0.25">
      <c r="A28" s="41" t="s">
        <v>122</v>
      </c>
      <c r="B28" s="20" t="s">
        <v>121</v>
      </c>
      <c r="C28" s="42" t="s">
        <v>122</v>
      </c>
      <c r="D28" s="20" t="s">
        <v>46</v>
      </c>
      <c r="E28" s="20" t="s">
        <v>20</v>
      </c>
      <c r="F28" s="21">
        <v>1</v>
      </c>
      <c r="G28" s="29">
        <v>1244544</v>
      </c>
      <c r="I28" s="29"/>
      <c r="J28" s="30" t="str">
        <f t="shared" si="0"/>
        <v>IC1 = HCPL-817-000E</v>
      </c>
      <c r="L28" s="30" t="str">
        <f t="shared" si="1"/>
        <v>IC1 = HCPL-817-000E</v>
      </c>
    </row>
    <row r="29" spans="1:12" ht="14.5" x14ac:dyDescent="0.25">
      <c r="A29" s="22" t="s">
        <v>95</v>
      </c>
      <c r="B29" s="44" t="s">
        <v>123</v>
      </c>
      <c r="C29" s="12" t="s">
        <v>95</v>
      </c>
      <c r="D29" s="11" t="s">
        <v>96</v>
      </c>
      <c r="E29" s="11" t="s">
        <v>44</v>
      </c>
      <c r="F29" s="18">
        <v>1</v>
      </c>
      <c r="G29" s="18">
        <v>1460372</v>
      </c>
      <c r="J29" s="19" t="str">
        <f>CONCATENATE(E29,IF(ISBLANK(E29),""," = "),A29)</f>
        <v>IC2 = MAX3232CPWR</v>
      </c>
      <c r="K29" s="19"/>
      <c r="L29" s="19" t="str">
        <f>J29</f>
        <v>IC2 = MAX3232CPWR</v>
      </c>
    </row>
    <row r="30" spans="1:12" ht="14.5" x14ac:dyDescent="0.25">
      <c r="A30" s="22" t="s">
        <v>48</v>
      </c>
      <c r="B30" s="32" t="s">
        <v>49</v>
      </c>
      <c r="C30" s="12" t="s">
        <v>48</v>
      </c>
      <c r="D30" s="11" t="s">
        <v>47</v>
      </c>
      <c r="E30" s="11" t="s">
        <v>45</v>
      </c>
      <c r="F30" s="18">
        <v>1</v>
      </c>
      <c r="J30" s="19" t="str">
        <f>CONCATENATE(E30,IF(ISBLANK(E30),""," = "),A30)</f>
        <v>IC3 =  TCM3105NL</v>
      </c>
      <c r="K30" s="33" t="s">
        <v>50</v>
      </c>
      <c r="L30" s="19" t="str">
        <f>J30</f>
        <v>IC3 =  TCM3105NL</v>
      </c>
    </row>
    <row r="31" spans="1:12" ht="14.5" x14ac:dyDescent="0.25">
      <c r="A31" s="35" t="s">
        <v>147</v>
      </c>
      <c r="B31" s="45" t="s">
        <v>152</v>
      </c>
      <c r="C31" s="36" t="s">
        <v>116</v>
      </c>
      <c r="D31" s="35" t="s">
        <v>117</v>
      </c>
      <c r="E31" s="35" t="s">
        <v>115</v>
      </c>
      <c r="F31" s="37">
        <v>0</v>
      </c>
      <c r="G31" s="37">
        <v>2473996</v>
      </c>
      <c r="J31" s="19" t="str">
        <f>CONCATENATE(E31,IF(ISBLANK(E31),""," = "),A31)</f>
        <v>IC4 = LE33CZ-TR</v>
      </c>
      <c r="K31" s="33"/>
      <c r="L31" s="19" t="str">
        <f>J31</f>
        <v>IC4 = LE33CZ-TR</v>
      </c>
    </row>
    <row r="32" spans="1:12" s="21" customFormat="1" ht="14.5" x14ac:dyDescent="0.25">
      <c r="A32" s="22" t="s">
        <v>120</v>
      </c>
      <c r="B32" s="44" t="s">
        <v>123</v>
      </c>
      <c r="C32" s="22" t="s">
        <v>120</v>
      </c>
      <c r="D32" s="22" t="s">
        <v>117</v>
      </c>
      <c r="E32" s="22" t="s">
        <v>115</v>
      </c>
      <c r="F32" s="21">
        <v>1</v>
      </c>
      <c r="G32" s="21">
        <v>1564641</v>
      </c>
      <c r="J32" s="19" t="str">
        <f>CONCATENATE(E32,IF(ISBLANK(E32),""," = "),A32)</f>
        <v xml:space="preserve">IC4 = LM2936Z-3.3/NOPB </v>
      </c>
      <c r="K32" s="43"/>
      <c r="L32" s="19" t="str">
        <f>J32</f>
        <v xml:space="preserve">IC4 = LM2936Z-3.3/NOPB </v>
      </c>
    </row>
    <row r="33" spans="1:12" ht="14.5" x14ac:dyDescent="0.25">
      <c r="A33" s="22" t="s">
        <v>148</v>
      </c>
      <c r="B33" s="11" t="s">
        <v>153</v>
      </c>
      <c r="C33" s="12" t="s">
        <v>52</v>
      </c>
      <c r="D33" s="11" t="s">
        <v>53</v>
      </c>
      <c r="E33" s="11" t="s">
        <v>51</v>
      </c>
      <c r="F33" s="18">
        <v>1</v>
      </c>
      <c r="G33" s="18">
        <v>1081235</v>
      </c>
      <c r="J33" s="19" t="str">
        <f t="shared" ref="J33:J37" si="2">CONCATENATE(E33,IF(ISBLANK(E33),""," = "),A33)</f>
        <v>T1 = BC847C</v>
      </c>
      <c r="K33" s="19"/>
      <c r="L33" s="19" t="str">
        <f t="shared" ref="L33:L37" si="3">J33</f>
        <v>T1 = BC847C</v>
      </c>
    </row>
    <row r="34" spans="1:12" ht="14.5" x14ac:dyDescent="0.25">
      <c r="A34" s="22" t="s">
        <v>119</v>
      </c>
      <c r="B34" s="34" t="s">
        <v>154</v>
      </c>
      <c r="C34" s="12" t="s">
        <v>119</v>
      </c>
      <c r="D34" s="11" t="s">
        <v>53</v>
      </c>
      <c r="E34" s="11" t="s">
        <v>97</v>
      </c>
      <c r="F34" s="18">
        <v>1</v>
      </c>
      <c r="G34" s="18">
        <v>2628137</v>
      </c>
      <c r="J34" s="19" t="str">
        <f t="shared" si="2"/>
        <v>T2 = TSM2302CX RFG</v>
      </c>
      <c r="K34" s="19"/>
      <c r="L34" s="19" t="str">
        <f t="shared" si="3"/>
        <v>T2 = TSM2302CX RFG</v>
      </c>
    </row>
    <row r="35" spans="1:12" ht="14.5" x14ac:dyDescent="0.25">
      <c r="A35" s="22" t="s">
        <v>149</v>
      </c>
      <c r="B35" s="11" t="s">
        <v>18</v>
      </c>
      <c r="C35" s="12" t="s">
        <v>54</v>
      </c>
      <c r="D35" s="11" t="s">
        <v>21</v>
      </c>
      <c r="E35" s="11" t="s">
        <v>98</v>
      </c>
      <c r="F35" s="18">
        <v>3</v>
      </c>
      <c r="G35" s="18">
        <v>1581242</v>
      </c>
      <c r="J35" s="19" t="str">
        <f t="shared" si="2"/>
        <v>LED1,LED2,LED3 = LED, green, 0805</v>
      </c>
      <c r="K35" s="19"/>
      <c r="L35" s="19" t="str">
        <f t="shared" si="3"/>
        <v>LED1,LED2,LED3 = LED, green, 0805</v>
      </c>
    </row>
    <row r="36" spans="1:12" ht="14.5" x14ac:dyDescent="0.25">
      <c r="A36" s="22" t="s">
        <v>150</v>
      </c>
      <c r="B36" s="11" t="s">
        <v>18</v>
      </c>
      <c r="C36" s="12" t="s">
        <v>56</v>
      </c>
      <c r="D36" s="11" t="s">
        <v>21</v>
      </c>
      <c r="E36" s="11" t="s">
        <v>55</v>
      </c>
      <c r="F36" s="18">
        <v>3</v>
      </c>
      <c r="G36" s="18">
        <v>1581241</v>
      </c>
      <c r="J36" s="19" t="str">
        <f t="shared" si="2"/>
        <v>LED4,LED5.LED6 = LED, yellow, 0805</v>
      </c>
      <c r="K36" s="19"/>
      <c r="L36" s="19" t="str">
        <f t="shared" si="3"/>
        <v>LED4,LED5.LED6 = LED, yellow, 0805</v>
      </c>
    </row>
    <row r="37" spans="1:12" ht="14.5" x14ac:dyDescent="0.25">
      <c r="A37" s="22" t="s">
        <v>151</v>
      </c>
      <c r="B37" s="11" t="s">
        <v>18</v>
      </c>
      <c r="C37" s="12" t="s">
        <v>57</v>
      </c>
      <c r="D37" s="11" t="s">
        <v>21</v>
      </c>
      <c r="E37" s="11" t="s">
        <v>99</v>
      </c>
      <c r="F37" s="18">
        <v>1</v>
      </c>
      <c r="G37" s="18">
        <v>1581239</v>
      </c>
      <c r="J37" s="19" t="str">
        <f t="shared" si="2"/>
        <v>LED7 = LED, red, 0805</v>
      </c>
      <c r="K37" s="19"/>
      <c r="L37" s="19" t="str">
        <f t="shared" si="3"/>
        <v>LED7 = LED, red, 0805</v>
      </c>
    </row>
    <row r="38" spans="1:12" ht="14.5" x14ac:dyDescent="0.25">
      <c r="A38" s="20"/>
      <c r="B38" s="23"/>
      <c r="C38" s="12"/>
      <c r="D38" s="10"/>
      <c r="G38" s="12"/>
      <c r="I38" s="12"/>
      <c r="J38" s="19" t="str">
        <f t="shared" si="0"/>
        <v/>
      </c>
      <c r="K38" s="19"/>
      <c r="L38" s="19" t="str">
        <f t="shared" si="1"/>
        <v/>
      </c>
    </row>
    <row r="39" spans="1:12" s="16" customFormat="1" ht="13" x14ac:dyDescent="0.3">
      <c r="A39" s="9" t="s">
        <v>8</v>
      </c>
      <c r="B39" s="9"/>
      <c r="C39" s="9"/>
      <c r="D39" s="9"/>
      <c r="E39" s="9"/>
      <c r="F39" s="25">
        <f>SUM(F40:F52)</f>
        <v>18</v>
      </c>
      <c r="J39" s="16" t="str">
        <f>CONCATENATE(E39,IF(ISBLANK(E39),""," = "),A39)</f>
        <v>Misc.</v>
      </c>
      <c r="L39" s="16" t="str">
        <f t="shared" si="1"/>
        <v>Misc.</v>
      </c>
    </row>
    <row r="40" spans="1:12" ht="14" x14ac:dyDescent="0.3">
      <c r="A40" s="28" t="s">
        <v>158</v>
      </c>
      <c r="B40" s="12" t="s">
        <v>18</v>
      </c>
      <c r="C40" s="26" t="s">
        <v>77</v>
      </c>
      <c r="D40" s="11" t="s">
        <v>61</v>
      </c>
      <c r="E40" s="11" t="s">
        <v>19</v>
      </c>
      <c r="F40" s="18">
        <v>1</v>
      </c>
      <c r="G40" s="31">
        <v>1593416</v>
      </c>
      <c r="J40" s="18" t="str">
        <f>CONCATENATE(E40,IF(ISBLANK(E40),""," = "),A40)</f>
        <v>K1 = 8-pin pinheader, 2.54 mm pitch</v>
      </c>
      <c r="L40" s="18" t="str">
        <f t="shared" si="1"/>
        <v>K1 = 8-pin pinheader, 2.54 mm pitch</v>
      </c>
    </row>
    <row r="41" spans="1:12" ht="14.5" x14ac:dyDescent="0.3">
      <c r="A41" s="28" t="s">
        <v>159</v>
      </c>
      <c r="B41" s="12" t="s">
        <v>18</v>
      </c>
      <c r="C41" s="26" t="s">
        <v>78</v>
      </c>
      <c r="D41" s="11" t="s">
        <v>61</v>
      </c>
      <c r="E41" s="11" t="s">
        <v>58</v>
      </c>
      <c r="F41" s="18">
        <v>1</v>
      </c>
      <c r="G41" s="31">
        <v>1593417</v>
      </c>
      <c r="J41" s="19" t="str">
        <f>CONCATENATE(E41,IF(ISBLANK(E41),""," = "),A41)</f>
        <v>K2 = 10-pin pinheader, 2.54 mm pitch</v>
      </c>
      <c r="K41" s="19"/>
      <c r="L41" s="19" t="str">
        <f>J41</f>
        <v>K2 = 10-pin pinheader, 2.54 mm pitch</v>
      </c>
    </row>
    <row r="42" spans="1:12" ht="14.5" x14ac:dyDescent="0.3">
      <c r="A42" s="28" t="s">
        <v>160</v>
      </c>
      <c r="B42" s="12" t="s">
        <v>18</v>
      </c>
      <c r="C42" s="26" t="s">
        <v>76</v>
      </c>
      <c r="D42" s="11" t="s">
        <v>61</v>
      </c>
      <c r="E42" s="10" t="s">
        <v>59</v>
      </c>
      <c r="F42" s="18">
        <v>2</v>
      </c>
      <c r="G42" s="31">
        <v>1593415</v>
      </c>
      <c r="J42" s="19" t="str">
        <f>CONCATENATE(E42,IF(ISBLANK(E42),""," = "),A42)</f>
        <v>K3,K5 = 6-pin pinheader, 2.54 mm pitch</v>
      </c>
      <c r="K42" s="19"/>
      <c r="L42" s="19" t="str">
        <f>J42</f>
        <v>K3,K5 = 6-pin pinheader, 2.54 mm pitch</v>
      </c>
    </row>
    <row r="43" spans="1:12" ht="14.5" x14ac:dyDescent="0.3">
      <c r="A43" s="28" t="s">
        <v>161</v>
      </c>
      <c r="B43" s="12" t="s">
        <v>18</v>
      </c>
      <c r="C43" s="26" t="s">
        <v>79</v>
      </c>
      <c r="D43" s="11" t="s">
        <v>61</v>
      </c>
      <c r="E43" s="11" t="s">
        <v>23</v>
      </c>
      <c r="F43" s="18">
        <v>1</v>
      </c>
      <c r="G43" s="31">
        <v>1593418</v>
      </c>
      <c r="J43" s="19" t="str">
        <f t="shared" si="0"/>
        <v>K4 = 12-pin pinheader, 2.54 mm pitch</v>
      </c>
      <c r="L43" s="19" t="str">
        <f t="shared" si="1"/>
        <v>K4 = 12-pin pinheader, 2.54 mm pitch</v>
      </c>
    </row>
    <row r="44" spans="1:12" ht="14.5" x14ac:dyDescent="0.25">
      <c r="A44" s="12" t="s">
        <v>162</v>
      </c>
      <c r="B44" s="12" t="s">
        <v>104</v>
      </c>
      <c r="C44" s="11" t="s">
        <v>108</v>
      </c>
      <c r="E44" s="11" t="s">
        <v>60</v>
      </c>
      <c r="F44" s="18">
        <v>1</v>
      </c>
      <c r="G44" s="18">
        <v>1568094</v>
      </c>
      <c r="J44" s="19" t="str">
        <f t="shared" ref="J44:J47" si="4">CONCATENATE(E44,IF(ISBLANK(E44),""," = "),A44)</f>
        <v>K6 = Micro SD card socket, Molex 47309 Series</v>
      </c>
      <c r="L44" s="19" t="str">
        <f t="shared" si="1"/>
        <v>K6 = Micro SD card socket, Molex 47309 Series</v>
      </c>
    </row>
    <row r="45" spans="1:12" ht="14.5" x14ac:dyDescent="0.3">
      <c r="A45" s="28" t="s">
        <v>163</v>
      </c>
      <c r="B45" s="12" t="s">
        <v>18</v>
      </c>
      <c r="C45" s="26" t="s">
        <v>75</v>
      </c>
      <c r="D45" s="11" t="s">
        <v>61</v>
      </c>
      <c r="E45" s="11" t="s">
        <v>102</v>
      </c>
      <c r="F45" s="18">
        <v>4</v>
      </c>
      <c r="G45" s="31">
        <v>1593411</v>
      </c>
      <c r="J45" s="19" t="str">
        <f t="shared" si="4"/>
        <v>K7,K8,K9,JP1 = 2-pin pinheader, 2.54 mm pitch</v>
      </c>
      <c r="L45" s="19" t="str">
        <f t="shared" si="1"/>
        <v>K7,K8,K9,JP1 = 2-pin pinheader, 2.54 mm pitch</v>
      </c>
    </row>
    <row r="46" spans="1:12" ht="14.5" x14ac:dyDescent="0.25">
      <c r="A46" s="12" t="s">
        <v>103</v>
      </c>
      <c r="B46" s="11" t="s">
        <v>104</v>
      </c>
      <c r="C46" s="11" t="s">
        <v>105</v>
      </c>
      <c r="D46" s="12" t="s">
        <v>106</v>
      </c>
      <c r="E46" s="11" t="s">
        <v>100</v>
      </c>
      <c r="F46" s="18">
        <v>1</v>
      </c>
      <c r="G46" s="12">
        <v>1568026</v>
      </c>
      <c r="J46" s="19" t="str">
        <f t="shared" si="4"/>
        <v>K10 = Micro USB type B receptacle</v>
      </c>
      <c r="L46" s="19" t="str">
        <f t="shared" si="1"/>
        <v>K10 = Micro USB type B receptacle</v>
      </c>
    </row>
    <row r="47" spans="1:12" ht="14.5" x14ac:dyDescent="0.25">
      <c r="A47" s="12" t="s">
        <v>62</v>
      </c>
      <c r="B47" s="12" t="s">
        <v>18</v>
      </c>
      <c r="C47" s="12" t="s">
        <v>63</v>
      </c>
      <c r="D47" s="12" t="s">
        <v>64</v>
      </c>
      <c r="E47" s="12" t="s">
        <v>101</v>
      </c>
      <c r="F47" s="12">
        <v>3</v>
      </c>
      <c r="G47" s="12">
        <v>2396053</v>
      </c>
      <c r="J47" s="19" t="str">
        <f t="shared" si="4"/>
        <v>S1,S2,S3 = Tactile switch, 6x6.2 mm, SMD</v>
      </c>
      <c r="L47" s="19" t="str">
        <f t="shared" si="1"/>
        <v>S1,S2,S3 = Tactile switch, 6x6.2 mm, SMD</v>
      </c>
    </row>
    <row r="48" spans="1:12" ht="14.5" x14ac:dyDescent="0.25">
      <c r="A48" s="12" t="s">
        <v>166</v>
      </c>
      <c r="B48" s="12" t="s">
        <v>18</v>
      </c>
      <c r="C48" s="11" t="s">
        <v>65</v>
      </c>
      <c r="D48" s="11" t="s">
        <v>66</v>
      </c>
      <c r="E48" s="11" t="s">
        <v>67</v>
      </c>
      <c r="F48" s="18">
        <v>1</v>
      </c>
      <c r="G48" s="18">
        <v>1666992</v>
      </c>
      <c r="J48" s="19" t="str">
        <f t="shared" ref="J48:J52" si="5">CONCATENATE(E48,IF(ISBLANK(E48),""," = "),A48)</f>
        <v>X1 = Crystal, 4.433619MHz</v>
      </c>
      <c r="L48" s="19" t="str">
        <f t="shared" si="1"/>
        <v>X1 = Crystal, 4.433619MHz</v>
      </c>
    </row>
    <row r="49" spans="1:12" ht="14.5" x14ac:dyDescent="0.25">
      <c r="A49" s="12" t="s">
        <v>70</v>
      </c>
      <c r="B49" s="34" t="s">
        <v>69</v>
      </c>
      <c r="C49" s="11" t="s">
        <v>68</v>
      </c>
      <c r="D49" s="11" t="s">
        <v>72</v>
      </c>
      <c r="E49" s="11" t="s">
        <v>71</v>
      </c>
      <c r="F49" s="18">
        <v>1</v>
      </c>
      <c r="J49" s="19" t="str">
        <f t="shared" si="5"/>
        <v>MOD1 = WIZ107SR, Serial to Ethernet Module</v>
      </c>
      <c r="K49" s="23" t="s">
        <v>73</v>
      </c>
      <c r="L49" s="19" t="str">
        <f t="shared" si="1"/>
        <v>MOD1 = WIZ107SR, Serial to Ethernet Module</v>
      </c>
    </row>
    <row r="50" spans="1:12" ht="14.5" x14ac:dyDescent="0.3">
      <c r="A50" s="28" t="s">
        <v>164</v>
      </c>
      <c r="B50" s="12" t="s">
        <v>18</v>
      </c>
      <c r="C50" s="11" t="s">
        <v>74</v>
      </c>
      <c r="D50" s="11" t="s">
        <v>61</v>
      </c>
      <c r="E50" s="11" t="s">
        <v>71</v>
      </c>
      <c r="F50" s="18">
        <v>1</v>
      </c>
      <c r="G50" s="18">
        <v>1593491</v>
      </c>
      <c r="J50" s="19" t="str">
        <f t="shared" si="5"/>
        <v>MOD1 = 12-pin 2x6 pinheader, 2.54 mm pitch</v>
      </c>
      <c r="L50" s="19" t="str">
        <f t="shared" si="1"/>
        <v>MOD1 = 12-pin 2x6 pinheader, 2.54 mm pitch</v>
      </c>
    </row>
    <row r="51" spans="1:12" ht="14.5" x14ac:dyDescent="0.25">
      <c r="A51" s="12" t="s">
        <v>165</v>
      </c>
      <c r="B51" s="11" t="s">
        <v>157</v>
      </c>
      <c r="C51" s="11" t="s">
        <v>80</v>
      </c>
      <c r="D51" s="11" t="s">
        <v>47</v>
      </c>
      <c r="F51" s="18">
        <v>1</v>
      </c>
      <c r="G51" s="18">
        <v>2445622</v>
      </c>
      <c r="J51" s="19" t="str">
        <f t="shared" si="5"/>
        <v>DIP socket, 16 contacts</v>
      </c>
      <c r="L51" s="19" t="str">
        <f t="shared" si="1"/>
        <v>DIP socket, 16 contacts</v>
      </c>
    </row>
    <row r="52" spans="1:12" ht="14.5" x14ac:dyDescent="0.25">
      <c r="A52" s="12"/>
      <c r="D52" s="12"/>
      <c r="E52" s="12"/>
      <c r="F52" s="12"/>
      <c r="G52" s="12"/>
      <c r="J52" s="19" t="str">
        <f t="shared" si="5"/>
        <v/>
      </c>
      <c r="L52" s="19" t="str">
        <f t="shared" si="1"/>
        <v/>
      </c>
    </row>
    <row r="53" spans="1:12" ht="14.5" x14ac:dyDescent="0.25">
      <c r="J53" s="19" t="str">
        <f t="shared" ref="J53:J65" si="6">CONCATENATE(E53,IF(ISBLANK(E53),""," = "),A53)</f>
        <v/>
      </c>
    </row>
    <row r="54" spans="1:12" ht="14.5" x14ac:dyDescent="0.25">
      <c r="J54" s="19" t="str">
        <f t="shared" si="6"/>
        <v/>
      </c>
    </row>
    <row r="55" spans="1:12" ht="14.5" x14ac:dyDescent="0.25">
      <c r="J55" s="19" t="str">
        <f t="shared" si="6"/>
        <v/>
      </c>
    </row>
    <row r="56" spans="1:12" ht="14.5" x14ac:dyDescent="0.25">
      <c r="J56" s="19" t="str">
        <f t="shared" si="6"/>
        <v/>
      </c>
    </row>
    <row r="57" spans="1:12" ht="14.5" x14ac:dyDescent="0.25">
      <c r="J57" s="19" t="str">
        <f t="shared" si="6"/>
        <v/>
      </c>
    </row>
    <row r="58" spans="1:12" ht="14.5" x14ac:dyDescent="0.25">
      <c r="J58" s="19" t="str">
        <f t="shared" si="6"/>
        <v/>
      </c>
    </row>
    <row r="59" spans="1:12" ht="14.5" x14ac:dyDescent="0.25">
      <c r="J59" s="19" t="str">
        <f t="shared" si="6"/>
        <v/>
      </c>
    </row>
    <row r="60" spans="1:12" ht="14.5" x14ac:dyDescent="0.25">
      <c r="J60" s="19" t="str">
        <f t="shared" si="6"/>
        <v/>
      </c>
    </row>
    <row r="61" spans="1:12" ht="14.5" x14ac:dyDescent="0.25">
      <c r="J61" s="19" t="str">
        <f t="shared" si="6"/>
        <v/>
      </c>
    </row>
    <row r="62" spans="1:12" ht="14.5" x14ac:dyDescent="0.25">
      <c r="J62" s="19" t="str">
        <f t="shared" si="6"/>
        <v/>
      </c>
    </row>
    <row r="63" spans="1:12" ht="14.5" x14ac:dyDescent="0.25">
      <c r="J63" s="19" t="str">
        <f t="shared" si="6"/>
        <v/>
      </c>
    </row>
    <row r="64" spans="1:12" ht="14.5" x14ac:dyDescent="0.25">
      <c r="J64" s="19" t="str">
        <f t="shared" si="6"/>
        <v/>
      </c>
    </row>
    <row r="65" spans="10:10" ht="14.5" x14ac:dyDescent="0.25">
      <c r="J65" s="19" t="str">
        <f t="shared" si="6"/>
        <v/>
      </c>
    </row>
  </sheetData>
  <mergeCells count="1">
    <mergeCell ref="A1:F1"/>
  </mergeCells>
  <phoneticPr fontId="7" type="noConversion"/>
  <hyperlinks>
    <hyperlink ref="B30" r:id="rId1"/>
    <hyperlink ref="K30" r:id="rId2"/>
    <hyperlink ref="K49" r:id="rId3"/>
  </hyperlinks>
  <pageMargins left="0.31527777777777777" right="0.31527777777777777" top="0.31527777777777777" bottom="0.41388888888888886" header="0.51180555555555551" footer="0.31527777777777777"/>
  <pageSetup paperSize="9" scale="87" firstPageNumber="0" orientation="landscape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workbookViewId="0">
      <selection sqref="A1:D1"/>
    </sheetView>
  </sheetViews>
  <sheetFormatPr defaultColWidth="11.54296875" defaultRowHeight="12.5" x14ac:dyDescent="0.25"/>
  <cols>
    <col min="1" max="1" width="13.1796875" style="1" customWidth="1"/>
    <col min="2" max="2" width="6" style="1" customWidth="1"/>
    <col min="3" max="3" width="21.453125" style="1" customWidth="1"/>
    <col min="4" max="4" width="128" style="1" customWidth="1"/>
    <col min="5" max="16384" width="11.54296875" style="1"/>
  </cols>
  <sheetData>
    <row r="1" spans="1:4" s="2" customFormat="1" ht="17.149999999999999" customHeight="1" x14ac:dyDescent="0.3">
      <c r="A1" s="40" t="s">
        <v>9</v>
      </c>
      <c r="B1" s="40"/>
      <c r="C1" s="40"/>
      <c r="D1" s="40"/>
    </row>
    <row r="2" spans="1:4" s="2" customFormat="1" ht="14.9" customHeight="1" x14ac:dyDescent="0.3">
      <c r="A2" s="3" t="s">
        <v>10</v>
      </c>
      <c r="B2" s="4" t="s">
        <v>11</v>
      </c>
      <c r="C2" s="4" t="s">
        <v>12</v>
      </c>
      <c r="D2" s="4" t="s">
        <v>0</v>
      </c>
    </row>
    <row r="3" spans="1:4" x14ac:dyDescent="0.25">
      <c r="A3" s="5"/>
      <c r="B3" s="6"/>
      <c r="C3" s="6"/>
      <c r="D3" s="6"/>
    </row>
    <row r="4" spans="1:4" x14ac:dyDescent="0.25">
      <c r="A4" s="5"/>
      <c r="B4" s="6"/>
      <c r="C4" s="6"/>
      <c r="D4" s="6"/>
    </row>
    <row r="5" spans="1:4" x14ac:dyDescent="0.25">
      <c r="A5" s="7"/>
    </row>
    <row r="6" spans="1:4" x14ac:dyDescent="0.25">
      <c r="A6" s="7"/>
    </row>
  </sheetData>
  <mergeCells count="1">
    <mergeCell ref="A1:D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BOM</vt:lpstr>
      <vt:lpstr>history</vt:lpstr>
      <vt:lpstr>BOM!Print_Area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CPV</dc:creator>
  <cp:lastModifiedBy>cpv</cp:lastModifiedBy>
  <cp:lastPrinted>2009-08-03T09:49:46Z</cp:lastPrinted>
  <dcterms:created xsi:type="dcterms:W3CDTF">2009-05-15T08:53:47Z</dcterms:created>
  <dcterms:modified xsi:type="dcterms:W3CDTF">2018-09-18T08:17:01Z</dcterms:modified>
</cp:coreProperties>
</file>