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212"/>
  </bookViews>
  <sheets>
    <sheet name="BOM" sheetId="1" r:id="rId1"/>
    <sheet name="history" sheetId="2" r:id="rId2"/>
  </sheets>
  <definedNames>
    <definedName name="_xlnm.Print_Area" localSheetId="0">BOM!$A$1:$I$57</definedName>
  </definedNames>
  <calcPr calcId="145621"/>
</workbook>
</file>

<file path=xl/calcChain.xml><?xml version="1.0" encoding="utf-8"?>
<calcChain xmlns="http://schemas.openxmlformats.org/spreadsheetml/2006/main">
  <c r="J39" i="1" l="1"/>
  <c r="J38" i="1"/>
  <c r="J37" i="1"/>
  <c r="J36" i="1"/>
  <c r="J35" i="1"/>
  <c r="J28" i="1" l="1"/>
  <c r="J27" i="1" l="1"/>
  <c r="J26" i="1"/>
  <c r="J25" i="1"/>
  <c r="J24" i="1"/>
  <c r="J34" i="1" l="1"/>
  <c r="J33" i="1"/>
  <c r="J32" i="1"/>
  <c r="J23" i="1"/>
  <c r="J17" i="1"/>
  <c r="J16" i="1"/>
  <c r="J14" i="1"/>
  <c r="J12" i="1"/>
  <c r="J11" i="1"/>
  <c r="J10" i="1"/>
  <c r="J9" i="1"/>
  <c r="J8" i="1"/>
  <c r="J4" i="1"/>
  <c r="J5" i="1"/>
  <c r="J6" i="1"/>
  <c r="J7" i="1"/>
  <c r="J13" i="1"/>
  <c r="J15" i="1"/>
  <c r="J18" i="1"/>
  <c r="J19" i="1"/>
  <c r="J20" i="1"/>
  <c r="J21" i="1"/>
  <c r="J22" i="1"/>
  <c r="J29" i="1"/>
  <c r="J30" i="1"/>
  <c r="J31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3" i="1"/>
  <c r="F3" i="1"/>
  <c r="F13" i="1"/>
  <c r="F18" i="1"/>
  <c r="F20" i="1"/>
</calcChain>
</file>

<file path=xl/sharedStrings.xml><?xml version="1.0" encoding="utf-8"?>
<sst xmlns="http://schemas.openxmlformats.org/spreadsheetml/2006/main" count="186" uniqueCount="152">
  <si>
    <t>Description</t>
  </si>
  <si>
    <t>Manufacturer</t>
  </si>
  <si>
    <t>Reference</t>
  </si>
  <si>
    <t>Footprint</t>
  </si>
  <si>
    <t>Designation</t>
  </si>
  <si>
    <t>Farnell</t>
  </si>
  <si>
    <t>Resistor</t>
  </si>
  <si>
    <t>Capacitor</t>
  </si>
  <si>
    <t>Other</t>
  </si>
  <si>
    <t>Misc.</t>
  </si>
  <si>
    <t>DOCUMENT HISTORY</t>
  </si>
  <si>
    <t>Date</t>
  </si>
  <si>
    <t>Rev.</t>
  </si>
  <si>
    <t>Author</t>
  </si>
  <si>
    <t>Qnt</t>
  </si>
  <si>
    <t>RS</t>
  </si>
  <si>
    <t>copy colom J - past value only</t>
  </si>
  <si>
    <t>BOMformul</t>
  </si>
  <si>
    <t>BOM for editors</t>
  </si>
  <si>
    <t>Conrad</t>
  </si>
  <si>
    <t>TE Connectivity</t>
  </si>
  <si>
    <t>RC0805_140126</t>
  </si>
  <si>
    <t>R1,R2</t>
  </si>
  <si>
    <t>Vishay Draloric</t>
  </si>
  <si>
    <t>R3,R5</t>
  </si>
  <si>
    <t>Multicomp</t>
  </si>
  <si>
    <t>R4,R6</t>
  </si>
  <si>
    <t>R7,R8</t>
  </si>
  <si>
    <t>R9,R10,R11</t>
  </si>
  <si>
    <t>R12</t>
  </si>
  <si>
    <t>R13</t>
  </si>
  <si>
    <t>R14</t>
  </si>
  <si>
    <t>R15</t>
  </si>
  <si>
    <t>100 nF, 10 %, 50 V, X7R, SMD 0805</t>
  </si>
  <si>
    <t>MC0805B104K500CT</t>
  </si>
  <si>
    <t>C1-C6,C10</t>
  </si>
  <si>
    <t>22 pF, 5 %, 50 V, C0G/NP0, SMD 0805</t>
  </si>
  <si>
    <t>MC0805N220J500CT</t>
  </si>
  <si>
    <t>C7,C8</t>
  </si>
  <si>
    <t>C9</t>
  </si>
  <si>
    <t>10 µF, 10 %, 10 V, Tantalum, SMD Case A</t>
  </si>
  <si>
    <t>Kemet</t>
  </si>
  <si>
    <t>T491A106K010AT</t>
  </si>
  <si>
    <t>Case A</t>
  </si>
  <si>
    <t>C11</t>
  </si>
  <si>
    <t>Inductor</t>
  </si>
  <si>
    <t>330 Ω@100MHz, 0.08 Ω, 1.7 A, SMD 0603</t>
  </si>
  <si>
    <t>Murata</t>
  </si>
  <si>
    <t>BLM18KG331SN1D</t>
  </si>
  <si>
    <t>RC0603_130264</t>
  </si>
  <si>
    <t>L1,L2</t>
  </si>
  <si>
    <t>Semiconductor</t>
  </si>
  <si>
    <t>TS4148 RY</t>
  </si>
  <si>
    <t>taiwan Semiconductor</t>
  </si>
  <si>
    <t>D0805_120437</t>
  </si>
  <si>
    <t>D1,D2</t>
  </si>
  <si>
    <t>Kingbright</t>
  </si>
  <si>
    <t>KPHCM-2012SYCK</t>
  </si>
  <si>
    <t>LED_0805</t>
  </si>
  <si>
    <t>LED Yellow, SMD 0805</t>
  </si>
  <si>
    <t>D3,D4,D5</t>
  </si>
  <si>
    <t>PRTR5V0U2X</t>
  </si>
  <si>
    <t>NXP</t>
  </si>
  <si>
    <t>SOT143B</t>
  </si>
  <si>
    <t>D6</t>
  </si>
  <si>
    <t>KPHCM-2012CGCK</t>
  </si>
  <si>
    <t>LED Green, SMD 0805</t>
  </si>
  <si>
    <t>D7</t>
  </si>
  <si>
    <t>BF545A,215</t>
  </si>
  <si>
    <t>SOT23_120437_v2</t>
  </si>
  <si>
    <t>T1,T2</t>
  </si>
  <si>
    <t>626-2327</t>
  </si>
  <si>
    <t>DIP8E</t>
  </si>
  <si>
    <t>IC1,IC2</t>
  </si>
  <si>
    <t>BF545A, SMD SOT23</t>
  </si>
  <si>
    <t>ATXMEGA128A4U-AU</t>
  </si>
  <si>
    <t>Atmel</t>
  </si>
  <si>
    <t>44A_L (TQFP44)</t>
  </si>
  <si>
    <t>IC3</t>
  </si>
  <si>
    <t>KF33BDT-TR</t>
  </si>
  <si>
    <t>STMicroelectronics</t>
  </si>
  <si>
    <t>DPAK3</t>
  </si>
  <si>
    <t>IC4</t>
  </si>
  <si>
    <t>Terminal block 5.08 mm, 2-way, 630 V</t>
  </si>
  <si>
    <t>Phoenix Contact</t>
  </si>
  <si>
    <t>K1,K2</t>
  </si>
  <si>
    <t>MKDSN 1,5/2-5,08 (1729128)</t>
  </si>
  <si>
    <t>4-103322-2</t>
  </si>
  <si>
    <t>2-CONNECT-S</t>
  </si>
  <si>
    <t>FC10VBE_DSP</t>
  </si>
  <si>
    <t>K3</t>
  </si>
  <si>
    <t>Pin header, 2x5, vertical, pitch 2.54 mm</t>
  </si>
  <si>
    <t>K4</t>
  </si>
  <si>
    <t>Micro USB type B, receptacle, bottom, SMD</t>
  </si>
  <si>
    <t>Molex</t>
  </si>
  <si>
    <t>47346-0001</t>
  </si>
  <si>
    <t>Micro USB B</t>
  </si>
  <si>
    <t>K5</t>
  </si>
  <si>
    <t>Header straight, 2x3, 2.54 mm spacing</t>
  </si>
  <si>
    <t>Harting</t>
  </si>
  <si>
    <t>09 18 506 6324</t>
  </si>
  <si>
    <t>FC6VBE_130109</t>
  </si>
  <si>
    <t>K1</t>
  </si>
  <si>
    <t>2-way pinheader SIL, 2.54 mm spacing</t>
  </si>
  <si>
    <t>TE Connectivity/Amp</t>
  </si>
  <si>
    <t>4-103321-8.</t>
  </si>
  <si>
    <t>sil2e</t>
  </si>
  <si>
    <t>JP1,JP2,JP3</t>
  </si>
  <si>
    <t>3-way pinheader SIL, 2.54 mm spacing</t>
  </si>
  <si>
    <t>JP4</t>
  </si>
  <si>
    <t>sil3e</t>
  </si>
  <si>
    <t>Single shunt jumper 2.54 mm spacing</t>
  </si>
  <si>
    <t>SPC20479</t>
  </si>
  <si>
    <t>none</t>
  </si>
  <si>
    <t>Terminal pin</t>
  </si>
  <si>
    <t>Terminal pin, 1.3 mm dia</t>
  </si>
  <si>
    <t>Ettinger</t>
  </si>
  <si>
    <t>13.14.239</t>
  </si>
  <si>
    <t>PC1,PC2,PC3,PC4</t>
  </si>
  <si>
    <t>Crystal, 12 MHz, 18 pF, SMD 5 x 3.2 mm</t>
  </si>
  <si>
    <t>PCB 140126-1 v1.0</t>
  </si>
  <si>
    <t>Abracon</t>
  </si>
  <si>
    <t>ABM3-12.000MHZ-D2Y-T</t>
  </si>
  <si>
    <t>ABM3</t>
  </si>
  <si>
    <t>X1</t>
  </si>
  <si>
    <t>220 Ω, 5 %, 0W1, SMD 0805</t>
  </si>
  <si>
    <t>56 kΩ, 5 %, 0W1, SMD 0805</t>
  </si>
  <si>
    <r>
      <t xml:space="preserve">68 </t>
    </r>
    <r>
      <rPr>
        <sz val="10"/>
        <rFont val="Calibri"/>
        <family val="2"/>
      </rPr>
      <t>Ω, 1 %, 0W125, SMD 0805</t>
    </r>
  </si>
  <si>
    <t>CRCW080568R0FKEA</t>
  </si>
  <si>
    <t>270 Ω, 5 %, 0W1, SMD 0805</t>
  </si>
  <si>
    <t>MC01W08055270R</t>
  </si>
  <si>
    <t>100 Ω, 5 %, 0W125, SMD 0805</t>
  </si>
  <si>
    <t>MCMR08X101 JTL</t>
  </si>
  <si>
    <t>MC01W08055220R</t>
  </si>
  <si>
    <t>330 Ω, 5 %, 0W125, SMD 0805</t>
  </si>
  <si>
    <t>MCMR08X331 JTL</t>
  </si>
  <si>
    <t>10 kΩ, 5 %, 0W125, SMD 0805</t>
  </si>
  <si>
    <t>MCMR08X103 JTL</t>
  </si>
  <si>
    <t>33 kΩ, 5 %, 0W125, SMD 0805</t>
  </si>
  <si>
    <t>MCMR08X333 JTL</t>
  </si>
  <si>
    <t>MC01W0805556K</t>
  </si>
  <si>
    <t>680 Ω, 1 %, 0W125, SMD 0805</t>
  </si>
  <si>
    <t>MCSR08X6800FTL</t>
  </si>
  <si>
    <t>4µ7, 10 %, 20 V, Tantalum, SMD Case A</t>
  </si>
  <si>
    <t>T491A475K020AT</t>
  </si>
  <si>
    <t>sil4e</t>
  </si>
  <si>
    <t>4-way pinheader SIL, 2.54 mm spacing</t>
  </si>
  <si>
    <t>JP1,JP2,JP3,JP4</t>
  </si>
  <si>
    <t>6N137, DIP8</t>
  </si>
  <si>
    <t>Avago</t>
  </si>
  <si>
    <t>6N137-000E</t>
  </si>
  <si>
    <t>BOM::140126-1::RS232 Datenlogger::v1.02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</si>
</sst>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"/>
  </numFmts>
  <fonts count="11" x14ac:knownFonts="1">
    <font>
      <sz val="10"/>
      <name val="Arial"/>
      <family val="2"/>
    </font>
    <font>
      <b/>
      <sz val="16"/>
      <color indexed="9"/>
      <name val="Arial"/>
      <family val="2"/>
    </font>
    <font>
      <sz val="16"/>
      <color indexed="9"/>
      <name val="Arial"/>
      <family val="2"/>
    </font>
    <font>
      <i/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9"/>
      <name val="Arial"/>
      <family val="2"/>
    </font>
    <font>
      <sz val="11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  <font>
      <sz val="11"/>
      <name val="Calibri"/>
      <family val="2"/>
    </font>
    <font>
      <sz val="1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indexed="26"/>
        <bgColor indexed="9"/>
      </patternFill>
    </fill>
    <fill>
      <patternFill patternType="solid">
        <fgColor indexed="63"/>
        <bgColor indexed="59"/>
      </patternFill>
    </fill>
    <fill>
      <patternFill patternType="solid">
        <fgColor theme="0" tint="-0.14999847407452621"/>
        <bgColor indexed="9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24">
    <xf numFmtId="0" fontId="0" fillId="0" borderId="0" xfId="0"/>
    <xf numFmtId="49" fontId="0" fillId="0" borderId="0" xfId="0" applyNumberFormat="1" applyFont="1"/>
    <xf numFmtId="0" fontId="0" fillId="0" borderId="0" xfId="0" applyFont="1"/>
    <xf numFmtId="0" fontId="2" fillId="2" borderId="0" xfId="0" applyFont="1" applyFill="1"/>
    <xf numFmtId="49" fontId="2" fillId="2" borderId="0" xfId="0" applyNumberFormat="1" applyFont="1" applyFill="1"/>
    <xf numFmtId="49" fontId="3" fillId="3" borderId="0" xfId="0" applyNumberFormat="1" applyFont="1" applyFill="1"/>
    <xf numFmtId="0" fontId="3" fillId="3" borderId="0" xfId="0" applyFont="1" applyFill="1"/>
    <xf numFmtId="49" fontId="4" fillId="0" borderId="0" xfId="0" applyNumberFormat="1" applyFont="1" applyFill="1"/>
    <xf numFmtId="0" fontId="4" fillId="0" borderId="0" xfId="0" applyFont="1" applyFill="1"/>
    <xf numFmtId="0" fontId="6" fillId="0" borderId="0" xfId="0" applyFont="1"/>
    <xf numFmtId="0" fontId="5" fillId="2" borderId="1" xfId="0" applyFont="1" applyFill="1" applyBorder="1" applyAlignment="1">
      <alignment vertical="top" wrapText="1"/>
    </xf>
    <xf numFmtId="0" fontId="5" fillId="2" borderId="2" xfId="0" applyFont="1" applyFill="1" applyBorder="1" applyAlignment="1">
      <alignment vertical="top" wrapText="1"/>
    </xf>
    <xf numFmtId="164" fontId="0" fillId="0" borderId="0" xfId="0" applyNumberFormat="1" applyFont="1" applyBorder="1" applyAlignment="1">
      <alignment vertical="top" wrapText="1"/>
    </xf>
    <xf numFmtId="0" fontId="0" fillId="0" borderId="0" xfId="0" applyFont="1" applyBorder="1" applyAlignment="1">
      <alignment vertical="top" wrapText="1"/>
    </xf>
    <xf numFmtId="164" fontId="0" fillId="0" borderId="0" xfId="0" applyNumberFormat="1" applyFont="1"/>
    <xf numFmtId="0" fontId="9" fillId="0" borderId="0" xfId="0" applyFont="1" applyAlignment="1">
      <alignment vertical="center"/>
    </xf>
    <xf numFmtId="49" fontId="3" fillId="5" borderId="0" xfId="0" applyNumberFormat="1" applyFont="1" applyFill="1"/>
    <xf numFmtId="0" fontId="3" fillId="5" borderId="0" xfId="0" applyFont="1" applyFill="1"/>
    <xf numFmtId="0" fontId="9" fillId="6" borderId="0" xfId="0" applyFont="1" applyFill="1" applyAlignment="1">
      <alignment vertical="center"/>
    </xf>
    <xf numFmtId="0" fontId="2" fillId="2" borderId="0" xfId="0" applyFont="1" applyFill="1" applyAlignment="1">
      <alignment wrapText="1"/>
    </xf>
    <xf numFmtId="0" fontId="8" fillId="2" borderId="0" xfId="0" applyFont="1" applyFill="1"/>
    <xf numFmtId="0" fontId="0" fillId="0" borderId="0" xfId="0" applyNumberFormat="1" applyFont="1"/>
    <xf numFmtId="49" fontId="1" fillId="2" borderId="0" xfId="0" applyNumberFormat="1" applyFont="1" applyFill="1" applyAlignment="1">
      <alignment horizontal="left"/>
    </xf>
    <xf numFmtId="0" fontId="5" fillId="4" borderId="3" xfId="0" applyFont="1" applyFill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E6E6E6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0"/>
  <sheetViews>
    <sheetView tabSelected="1" zoomScaleNormal="100" workbookViewId="0">
      <selection sqref="A1:F1"/>
    </sheetView>
  </sheetViews>
  <sheetFormatPr defaultColWidth="11.5703125" defaultRowHeight="12.75" x14ac:dyDescent="0.2"/>
  <cols>
    <col min="1" max="1" width="38.7109375" style="1" bestFit="1" customWidth="1"/>
    <col min="2" max="2" width="19.28515625" style="1" bestFit="1" customWidth="1"/>
    <col min="3" max="3" width="25.7109375" style="1" bestFit="1" customWidth="1"/>
    <col min="4" max="4" width="16.42578125" style="1" bestFit="1" customWidth="1"/>
    <col min="5" max="5" width="17.42578125" style="1" bestFit="1" customWidth="1"/>
    <col min="6" max="6" width="6" style="2" bestFit="1" customWidth="1"/>
    <col min="7" max="7" width="10.28515625" style="2" bestFit="1" customWidth="1"/>
    <col min="8" max="8" width="11.140625" style="2" bestFit="1" customWidth="1"/>
    <col min="9" max="9" width="8.7109375" style="2" bestFit="1" customWidth="1"/>
    <col min="10" max="10" width="45.42578125" style="2" bestFit="1" customWidth="1"/>
    <col min="11" max="11" width="48.7109375" style="2" customWidth="1"/>
    <col min="12" max="16384" width="11.5703125" style="2"/>
  </cols>
  <sheetData>
    <row r="1" spans="1:11" s="3" customFormat="1" ht="20.25" x14ac:dyDescent="0.3">
      <c r="A1" s="22" t="s">
        <v>151</v>
      </c>
      <c r="B1" s="22"/>
      <c r="C1" s="22"/>
      <c r="D1" s="22"/>
      <c r="E1" s="22"/>
      <c r="F1" s="22"/>
      <c r="K1" s="20" t="s">
        <v>16</v>
      </c>
    </row>
    <row r="2" spans="1:11" s="3" customFormat="1" ht="20.25" x14ac:dyDescent="0.3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3" t="s">
        <v>14</v>
      </c>
      <c r="G2" s="3" t="s">
        <v>5</v>
      </c>
      <c r="H2" s="3" t="s">
        <v>19</v>
      </c>
      <c r="I2" s="3" t="s">
        <v>15</v>
      </c>
      <c r="J2" s="3" t="s">
        <v>17</v>
      </c>
      <c r="K2" s="19" t="s">
        <v>18</v>
      </c>
    </row>
    <row r="3" spans="1:11" s="17" customFormat="1" ht="15" x14ac:dyDescent="0.2">
      <c r="A3" s="16" t="s">
        <v>6</v>
      </c>
      <c r="B3" s="16"/>
      <c r="C3" s="16"/>
      <c r="D3" s="16"/>
      <c r="E3" s="16"/>
      <c r="F3" s="17">
        <f>SUM(F4:F7)</f>
        <v>8</v>
      </c>
      <c r="J3" s="18" t="str">
        <f>CONCATENATE(E3,IF(ISBLANK(E3),""," = "),A3)</f>
        <v>Resistor</v>
      </c>
    </row>
    <row r="4" spans="1:11" ht="15" x14ac:dyDescent="0.2">
      <c r="A4" s="1" t="s">
        <v>127</v>
      </c>
      <c r="B4" s="1" t="s">
        <v>23</v>
      </c>
      <c r="C4" t="s">
        <v>128</v>
      </c>
      <c r="D4" s="1" t="s">
        <v>21</v>
      </c>
      <c r="E4" s="1" t="s">
        <v>22</v>
      </c>
      <c r="F4" s="2">
        <v>2</v>
      </c>
      <c r="G4">
        <v>2138823</v>
      </c>
      <c r="J4" s="15" t="str">
        <f t="shared" ref="J4:J31" si="0">CONCATENATE(E4,IF(ISBLANK(E4),""," = "),A4)</f>
        <v>R1,R2 = 68 Ω, 1 %, 0W125, SMD 0805</v>
      </c>
    </row>
    <row r="5" spans="1:11" ht="15" x14ac:dyDescent="0.2">
      <c r="A5" s="1" t="s">
        <v>129</v>
      </c>
      <c r="B5" s="1" t="s">
        <v>25</v>
      </c>
      <c r="C5" t="s">
        <v>130</v>
      </c>
      <c r="D5" s="1" t="s">
        <v>21</v>
      </c>
      <c r="E5" s="1" t="s">
        <v>24</v>
      </c>
      <c r="F5" s="2">
        <v>2</v>
      </c>
      <c r="G5">
        <v>9334254</v>
      </c>
      <c r="J5" s="15" t="str">
        <f t="shared" si="0"/>
        <v>R3,R5 = 270 Ω, 5 %, 0W1, SMD 0805</v>
      </c>
    </row>
    <row r="6" spans="1:11" ht="15" x14ac:dyDescent="0.2">
      <c r="A6" s="1" t="s">
        <v>131</v>
      </c>
      <c r="B6" s="1" t="s">
        <v>25</v>
      </c>
      <c r="C6" t="s">
        <v>132</v>
      </c>
      <c r="D6" s="1" t="s">
        <v>21</v>
      </c>
      <c r="E6" s="1" t="s">
        <v>26</v>
      </c>
      <c r="F6" s="2">
        <v>2</v>
      </c>
      <c r="G6">
        <v>2073610</v>
      </c>
      <c r="J6" s="15" t="str">
        <f t="shared" si="0"/>
        <v>R4,R6 = 100 Ω, 5 %, 0W125, SMD 0805</v>
      </c>
    </row>
    <row r="7" spans="1:11" ht="15" x14ac:dyDescent="0.2">
      <c r="A7" s="1" t="s">
        <v>125</v>
      </c>
      <c r="B7" s="1" t="s">
        <v>25</v>
      </c>
      <c r="C7" t="s">
        <v>133</v>
      </c>
      <c r="D7" s="1" t="s">
        <v>21</v>
      </c>
      <c r="E7" s="1" t="s">
        <v>27</v>
      </c>
      <c r="F7" s="2">
        <v>2</v>
      </c>
      <c r="G7">
        <v>9334130</v>
      </c>
      <c r="J7" s="15" t="str">
        <f t="shared" si="0"/>
        <v>R7,R8 = 220 Ω, 5 %, 0W1, SMD 0805</v>
      </c>
    </row>
    <row r="8" spans="1:11" ht="15" x14ac:dyDescent="0.2">
      <c r="A8" s="1" t="s">
        <v>134</v>
      </c>
      <c r="B8" s="1" t="s">
        <v>25</v>
      </c>
      <c r="C8" t="s">
        <v>135</v>
      </c>
      <c r="D8" s="1" t="s">
        <v>21</v>
      </c>
      <c r="E8" s="1" t="s">
        <v>28</v>
      </c>
      <c r="F8" s="2">
        <v>3</v>
      </c>
      <c r="G8">
        <v>2073745</v>
      </c>
      <c r="J8" s="15" t="str">
        <f t="shared" ref="J8:J12" si="1">CONCATENATE(E8,IF(ISBLANK(E8),""," = "),A8)</f>
        <v>R9,R10,R11 = 330 Ω, 5 %, 0W125, SMD 0805</v>
      </c>
    </row>
    <row r="9" spans="1:11" ht="15" x14ac:dyDescent="0.2">
      <c r="A9" s="1" t="s">
        <v>136</v>
      </c>
      <c r="B9" s="1" t="s">
        <v>25</v>
      </c>
      <c r="C9" t="s">
        <v>137</v>
      </c>
      <c r="D9" s="1" t="s">
        <v>21</v>
      </c>
      <c r="E9" s="1" t="s">
        <v>29</v>
      </c>
      <c r="F9" s="2">
        <v>1</v>
      </c>
      <c r="G9">
        <v>2073612</v>
      </c>
      <c r="J9" s="15" t="str">
        <f t="shared" si="1"/>
        <v>R12 = 10 kΩ, 5 %, 0W125, SMD 0805</v>
      </c>
    </row>
    <row r="10" spans="1:11" ht="15" x14ac:dyDescent="0.2">
      <c r="A10" s="1" t="s">
        <v>138</v>
      </c>
      <c r="B10" s="1" t="s">
        <v>25</v>
      </c>
      <c r="C10" t="s">
        <v>139</v>
      </c>
      <c r="D10" s="1" t="s">
        <v>21</v>
      </c>
      <c r="E10" s="1" t="s">
        <v>30</v>
      </c>
      <c r="F10" s="2">
        <v>1</v>
      </c>
      <c r="G10">
        <v>2073750</v>
      </c>
      <c r="J10" s="15" t="str">
        <f t="shared" si="1"/>
        <v>R13 = 33 kΩ, 5 %, 0W125, SMD 0805</v>
      </c>
    </row>
    <row r="11" spans="1:11" ht="15" x14ac:dyDescent="0.2">
      <c r="A11" s="1" t="s">
        <v>126</v>
      </c>
      <c r="B11" s="1" t="s">
        <v>25</v>
      </c>
      <c r="C11" t="s">
        <v>140</v>
      </c>
      <c r="D11" s="1" t="s">
        <v>21</v>
      </c>
      <c r="E11" s="1" t="s">
        <v>31</v>
      </c>
      <c r="F11" s="2">
        <v>1</v>
      </c>
      <c r="G11">
        <v>9334700</v>
      </c>
      <c r="J11" s="15" t="str">
        <f t="shared" si="1"/>
        <v>R14 = 56 kΩ, 5 %, 0W1, SMD 0805</v>
      </c>
    </row>
    <row r="12" spans="1:11" ht="15" x14ac:dyDescent="0.2">
      <c r="A12" s="1" t="s">
        <v>141</v>
      </c>
      <c r="B12" s="1" t="s">
        <v>25</v>
      </c>
      <c r="C12" t="s">
        <v>142</v>
      </c>
      <c r="D12" s="1" t="s">
        <v>21</v>
      </c>
      <c r="E12" s="1" t="s">
        <v>32</v>
      </c>
      <c r="F12" s="2">
        <v>1</v>
      </c>
      <c r="G12">
        <v>2074502</v>
      </c>
      <c r="J12" s="15" t="str">
        <f t="shared" si="1"/>
        <v>R15 = 680 Ω, 1 %, 0W125, SMD 0805</v>
      </c>
    </row>
    <row r="13" spans="1:11" s="17" customFormat="1" ht="15" x14ac:dyDescent="0.2">
      <c r="A13" s="16" t="s">
        <v>7</v>
      </c>
      <c r="B13" s="16"/>
      <c r="C13" s="16"/>
      <c r="D13" s="16"/>
      <c r="E13" s="16"/>
      <c r="F13" s="17">
        <f>SUM(F14:F15)</f>
        <v>9</v>
      </c>
      <c r="J13" s="18" t="str">
        <f t="shared" si="0"/>
        <v>Capacitor</v>
      </c>
    </row>
    <row r="14" spans="1:11" ht="15" x14ac:dyDescent="0.2">
      <c r="A14" s="1" t="s">
        <v>33</v>
      </c>
      <c r="B14" s="1" t="s">
        <v>25</v>
      </c>
      <c r="C14" t="s">
        <v>34</v>
      </c>
      <c r="D14" s="1" t="s">
        <v>21</v>
      </c>
      <c r="E14" s="1" t="s">
        <v>35</v>
      </c>
      <c r="F14" s="2">
        <v>7</v>
      </c>
      <c r="G14">
        <v>1759265</v>
      </c>
      <c r="J14" s="15" t="str">
        <f>CONCATENATE(E14,IF(ISBLANK(E14),""," = "),A14)</f>
        <v>C1-C6,C10 = 100 nF, 10 %, 50 V, X7R, SMD 0805</v>
      </c>
    </row>
    <row r="15" spans="1:11" ht="15" x14ac:dyDescent="0.2">
      <c r="A15" s="1" t="s">
        <v>36</v>
      </c>
      <c r="B15" s="1" t="s">
        <v>25</v>
      </c>
      <c r="C15" t="s">
        <v>37</v>
      </c>
      <c r="D15" s="1" t="s">
        <v>21</v>
      </c>
      <c r="E15" s="1" t="s">
        <v>38</v>
      </c>
      <c r="F15" s="2">
        <v>2</v>
      </c>
      <c r="G15">
        <v>1759195</v>
      </c>
      <c r="J15" s="15" t="str">
        <f t="shared" si="0"/>
        <v>C7,C8 = 22 pF, 5 %, 50 V, C0G/NP0, SMD 0805</v>
      </c>
    </row>
    <row r="16" spans="1:11" ht="15" x14ac:dyDescent="0.2">
      <c r="A16" s="1" t="s">
        <v>143</v>
      </c>
      <c r="B16" s="1" t="s">
        <v>41</v>
      </c>
      <c r="C16" t="s">
        <v>144</v>
      </c>
      <c r="D16" s="1" t="s">
        <v>43</v>
      </c>
      <c r="E16" s="1" t="s">
        <v>39</v>
      </c>
      <c r="F16" s="2">
        <v>1</v>
      </c>
      <c r="G16">
        <v>2283560</v>
      </c>
      <c r="J16" s="15" t="str">
        <f>CONCATENATE(E16,IF(ISBLANK(E16),""," = "),A16)</f>
        <v>C9 = 4µ7, 10 %, 20 V, Tantalum, SMD Case A</v>
      </c>
    </row>
    <row r="17" spans="1:10" ht="15" x14ac:dyDescent="0.2">
      <c r="A17" s="1" t="s">
        <v>40</v>
      </c>
      <c r="B17" s="1" t="s">
        <v>41</v>
      </c>
      <c r="C17" t="s">
        <v>42</v>
      </c>
      <c r="D17" s="1" t="s">
        <v>43</v>
      </c>
      <c r="E17" s="1" t="s">
        <v>44</v>
      </c>
      <c r="F17" s="2">
        <v>1</v>
      </c>
      <c r="G17">
        <v>1457413</v>
      </c>
      <c r="J17" s="15" t="str">
        <f>CONCATENATE(E17,IF(ISBLANK(E17),""," = "),A17)</f>
        <v>C11 = 10 µF, 10 %, 10 V, Tantalum, SMD Case A</v>
      </c>
    </row>
    <row r="18" spans="1:10" s="6" customFormat="1" ht="15" x14ac:dyDescent="0.2">
      <c r="A18" s="5" t="s">
        <v>45</v>
      </c>
      <c r="B18" s="5"/>
      <c r="C18" s="5"/>
      <c r="D18" s="5"/>
      <c r="E18" s="5"/>
      <c r="F18" s="6">
        <f>SUM(F19:F19)</f>
        <v>2</v>
      </c>
      <c r="J18" s="18" t="str">
        <f t="shared" si="0"/>
        <v>Inductor</v>
      </c>
    </row>
    <row r="19" spans="1:10" ht="15" x14ac:dyDescent="0.2">
      <c r="A19" s="1" t="s">
        <v>46</v>
      </c>
      <c r="B19" s="1" t="s">
        <v>47</v>
      </c>
      <c r="C19" t="s">
        <v>48</v>
      </c>
      <c r="D19" s="1" t="s">
        <v>49</v>
      </c>
      <c r="E19" s="1" t="s">
        <v>50</v>
      </c>
      <c r="F19" s="2">
        <v>2</v>
      </c>
      <c r="G19">
        <v>1781092</v>
      </c>
      <c r="H19" s="1"/>
      <c r="J19" s="15" t="str">
        <f t="shared" si="0"/>
        <v>L1,L2 = 330 Ω@100MHz, 0.08 Ω, 1.7 A, SMD 0603</v>
      </c>
    </row>
    <row r="20" spans="1:10" s="6" customFormat="1" ht="15" x14ac:dyDescent="0.2">
      <c r="A20" s="5" t="s">
        <v>51</v>
      </c>
      <c r="B20" s="5"/>
      <c r="C20" s="5"/>
      <c r="D20" s="5"/>
      <c r="E20" s="5"/>
      <c r="F20" s="6">
        <f>SUM(F21:F22)</f>
        <v>5</v>
      </c>
      <c r="J20" s="18" t="str">
        <f t="shared" si="0"/>
        <v>Semiconductor</v>
      </c>
    </row>
    <row r="21" spans="1:10" ht="15" x14ac:dyDescent="0.2">
      <c r="A21" s="1" t="s">
        <v>52</v>
      </c>
      <c r="B21" s="1" t="s">
        <v>53</v>
      </c>
      <c r="C21" s="1" t="s">
        <v>52</v>
      </c>
      <c r="D21" s="1" t="s">
        <v>54</v>
      </c>
      <c r="E21" s="1" t="s">
        <v>55</v>
      </c>
      <c r="F21" s="2">
        <v>2</v>
      </c>
      <c r="G21">
        <v>8150206</v>
      </c>
      <c r="J21" s="15" t="str">
        <f t="shared" si="0"/>
        <v>D1,D2 = TS4148 RY</v>
      </c>
    </row>
    <row r="22" spans="1:10" ht="15" x14ac:dyDescent="0.2">
      <c r="A22" s="1" t="s">
        <v>59</v>
      </c>
      <c r="B22" s="1" t="s">
        <v>56</v>
      </c>
      <c r="C22" t="s">
        <v>57</v>
      </c>
      <c r="D22" s="1" t="s">
        <v>58</v>
      </c>
      <c r="E22" s="1" t="s">
        <v>60</v>
      </c>
      <c r="F22" s="2">
        <v>3</v>
      </c>
      <c r="G22">
        <v>1686073</v>
      </c>
      <c r="J22" s="15" t="str">
        <f t="shared" si="0"/>
        <v>D3,D4,D5 = LED Yellow, SMD 0805</v>
      </c>
    </row>
    <row r="23" spans="1:10" ht="15" x14ac:dyDescent="0.2">
      <c r="A23" s="1" t="s">
        <v>61</v>
      </c>
      <c r="B23" s="1" t="s">
        <v>62</v>
      </c>
      <c r="C23" t="s">
        <v>61</v>
      </c>
      <c r="D23" s="1" t="s">
        <v>63</v>
      </c>
      <c r="E23" t="s">
        <v>64</v>
      </c>
      <c r="F23" s="2">
        <v>1</v>
      </c>
      <c r="G23">
        <v>1524157</v>
      </c>
      <c r="J23" s="15" t="str">
        <f t="shared" ref="J23:J28" si="2">CONCATENATE(E23,IF(ISBLANK(E23),""," = "),A23)</f>
        <v>D6 = PRTR5V0U2X</v>
      </c>
    </row>
    <row r="24" spans="1:10" ht="15" x14ac:dyDescent="0.2">
      <c r="A24" s="1" t="s">
        <v>66</v>
      </c>
      <c r="B24" s="1" t="s">
        <v>56</v>
      </c>
      <c r="C24" s="1" t="s">
        <v>65</v>
      </c>
      <c r="D24" s="1" t="s">
        <v>58</v>
      </c>
      <c r="E24" s="1" t="s">
        <v>67</v>
      </c>
      <c r="F24" s="2">
        <v>1</v>
      </c>
      <c r="G24" s="2">
        <v>1686075</v>
      </c>
      <c r="J24" s="15" t="str">
        <f t="shared" si="2"/>
        <v>D7 = LED Green, SMD 0805</v>
      </c>
    </row>
    <row r="25" spans="1:10" ht="15" x14ac:dyDescent="0.2">
      <c r="A25" s="1" t="s">
        <v>74</v>
      </c>
      <c r="B25" s="1" t="s">
        <v>62</v>
      </c>
      <c r="C25" s="1" t="s">
        <v>68</v>
      </c>
      <c r="D25" s="1" t="s">
        <v>69</v>
      </c>
      <c r="E25" s="1" t="s">
        <v>70</v>
      </c>
      <c r="F25" s="2">
        <v>2</v>
      </c>
      <c r="I25" s="2" t="s">
        <v>71</v>
      </c>
      <c r="J25" s="15" t="str">
        <f t="shared" si="2"/>
        <v>T1,T2 = BF545A, SMD SOT23</v>
      </c>
    </row>
    <row r="26" spans="1:10" ht="15" x14ac:dyDescent="0.2">
      <c r="A26" s="1" t="s">
        <v>148</v>
      </c>
      <c r="B26" s="1" t="s">
        <v>149</v>
      </c>
      <c r="C26" t="s">
        <v>150</v>
      </c>
      <c r="D26" s="1" t="s">
        <v>72</v>
      </c>
      <c r="E26" s="1" t="s">
        <v>73</v>
      </c>
      <c r="F26" s="2">
        <v>2</v>
      </c>
      <c r="G26">
        <v>9994866</v>
      </c>
      <c r="J26" s="15" t="str">
        <f t="shared" si="2"/>
        <v>IC1,IC2 = 6N137, DIP8</v>
      </c>
    </row>
    <row r="27" spans="1:10" ht="15" x14ac:dyDescent="0.2">
      <c r="A27" s="1" t="s">
        <v>75</v>
      </c>
      <c r="B27" s="1" t="s">
        <v>76</v>
      </c>
      <c r="C27" t="s">
        <v>75</v>
      </c>
      <c r="D27" s="1" t="s">
        <v>77</v>
      </c>
      <c r="E27" s="1" t="s">
        <v>78</v>
      </c>
      <c r="F27" s="2">
        <v>1</v>
      </c>
      <c r="G27">
        <v>2318844</v>
      </c>
      <c r="J27" s="15" t="str">
        <f t="shared" si="2"/>
        <v>IC3 = ATXMEGA128A4U-AU</v>
      </c>
    </row>
    <row r="28" spans="1:10" ht="15" x14ac:dyDescent="0.2">
      <c r="A28" s="1" t="s">
        <v>79</v>
      </c>
      <c r="B28" s="1" t="s">
        <v>80</v>
      </c>
      <c r="C28" t="s">
        <v>79</v>
      </c>
      <c r="D28" s="1" t="s">
        <v>81</v>
      </c>
      <c r="E28" s="1" t="s">
        <v>82</v>
      </c>
      <c r="F28" s="2">
        <v>1</v>
      </c>
      <c r="G28">
        <v>1467756</v>
      </c>
      <c r="J28" s="15" t="str">
        <f t="shared" si="2"/>
        <v>IC4 = KF33BDT-TR</v>
      </c>
    </row>
    <row r="29" spans="1:10" s="6" customFormat="1" ht="15" x14ac:dyDescent="0.2">
      <c r="A29" s="5" t="s">
        <v>8</v>
      </c>
      <c r="B29" s="5"/>
      <c r="C29" s="5"/>
      <c r="D29" s="5"/>
      <c r="E29" s="5"/>
      <c r="J29" s="18" t="str">
        <f t="shared" si="0"/>
        <v>Other</v>
      </c>
    </row>
    <row r="30" spans="1:10" ht="15" x14ac:dyDescent="0.2">
      <c r="A30" s="1" t="s">
        <v>83</v>
      </c>
      <c r="B30" s="1" t="s">
        <v>84</v>
      </c>
      <c r="C30" s="1" t="s">
        <v>86</v>
      </c>
      <c r="D30" s="1" t="s">
        <v>88</v>
      </c>
      <c r="E30" s="7" t="s">
        <v>85</v>
      </c>
      <c r="F30" s="2">
        <v>2</v>
      </c>
      <c r="G30" s="2">
        <v>3041440</v>
      </c>
      <c r="J30" s="15" t="str">
        <f t="shared" si="0"/>
        <v>K1,K2 = Terminal block 5.08 mm, 2-way, 630 V</v>
      </c>
    </row>
    <row r="31" spans="1:10" ht="15" x14ac:dyDescent="0.2">
      <c r="A31" s="7" t="s">
        <v>91</v>
      </c>
      <c r="B31" s="1" t="s">
        <v>20</v>
      </c>
      <c r="C31" s="7" t="s">
        <v>87</v>
      </c>
      <c r="D31" s="7" t="s">
        <v>89</v>
      </c>
      <c r="E31" s="7" t="s">
        <v>90</v>
      </c>
      <c r="F31" s="2">
        <v>1</v>
      </c>
      <c r="G31" s="21">
        <v>1098460</v>
      </c>
      <c r="J31" s="15" t="str">
        <f t="shared" si="0"/>
        <v>K3 = Pin header, 2x5, vertical, pitch 2.54 mm</v>
      </c>
    </row>
    <row r="32" spans="1:10" ht="15" x14ac:dyDescent="0.2">
      <c r="A32" s="1" t="s">
        <v>146</v>
      </c>
      <c r="B32" s="1" t="s">
        <v>20</v>
      </c>
      <c r="C32" t="s">
        <v>105</v>
      </c>
      <c r="D32" s="1" t="s">
        <v>145</v>
      </c>
      <c r="E32" s="1" t="s">
        <v>92</v>
      </c>
      <c r="F32" s="2">
        <v>1</v>
      </c>
      <c r="G32">
        <v>1098454</v>
      </c>
      <c r="J32" s="15" t="str">
        <f t="shared" ref="J32:J63" si="3">CONCATENATE(E32,IF(ISBLANK(E32),""," = "),A32)</f>
        <v>K4 = 4-way pinheader SIL, 2.54 mm spacing</v>
      </c>
    </row>
    <row r="33" spans="1:10" ht="15" x14ac:dyDescent="0.2">
      <c r="A33" s="1" t="s">
        <v>93</v>
      </c>
      <c r="B33" s="1" t="s">
        <v>94</v>
      </c>
      <c r="C33" t="s">
        <v>95</v>
      </c>
      <c r="D33" s="1" t="s">
        <v>96</v>
      </c>
      <c r="E33" s="1" t="s">
        <v>97</v>
      </c>
      <c r="F33" s="2">
        <v>1</v>
      </c>
      <c r="G33">
        <v>1568026</v>
      </c>
      <c r="J33" s="15" t="str">
        <f t="shared" si="3"/>
        <v>K5 = Micro USB type B, receptacle, bottom, SMD</v>
      </c>
    </row>
    <row r="34" spans="1:10" ht="15" x14ac:dyDescent="0.2">
      <c r="A34" s="1" t="s">
        <v>98</v>
      </c>
      <c r="B34" s="1" t="s">
        <v>99</v>
      </c>
      <c r="C34" t="s">
        <v>100</v>
      </c>
      <c r="D34" s="1" t="s">
        <v>101</v>
      </c>
      <c r="E34" s="1" t="s">
        <v>102</v>
      </c>
      <c r="F34" s="2">
        <v>1</v>
      </c>
      <c r="G34">
        <v>2112438</v>
      </c>
      <c r="J34" s="15" t="str">
        <f t="shared" si="3"/>
        <v>K1 = Header straight, 2x3, 2.54 mm spacing</v>
      </c>
    </row>
    <row r="35" spans="1:10" ht="15" x14ac:dyDescent="0.2">
      <c r="A35" s="1" t="s">
        <v>103</v>
      </c>
      <c r="B35" s="1" t="s">
        <v>104</v>
      </c>
      <c r="C35" t="s">
        <v>105</v>
      </c>
      <c r="D35" s="1" t="s">
        <v>106</v>
      </c>
      <c r="E35" s="1" t="s">
        <v>107</v>
      </c>
      <c r="F35" s="2">
        <v>3</v>
      </c>
      <c r="G35" s="2">
        <v>1098454</v>
      </c>
      <c r="J35" s="15" t="str">
        <f t="shared" si="3"/>
        <v>JP1,JP2,JP3 = 2-way pinheader SIL, 2.54 mm spacing</v>
      </c>
    </row>
    <row r="36" spans="1:10" ht="15" x14ac:dyDescent="0.2">
      <c r="A36" s="1" t="s">
        <v>108</v>
      </c>
      <c r="B36" s="1" t="s">
        <v>104</v>
      </c>
      <c r="C36" t="s">
        <v>105</v>
      </c>
      <c r="D36" s="1" t="s">
        <v>110</v>
      </c>
      <c r="E36" s="1" t="s">
        <v>109</v>
      </c>
      <c r="F36" s="2">
        <v>3</v>
      </c>
      <c r="G36" s="2">
        <v>1098454</v>
      </c>
      <c r="J36" s="15" t="str">
        <f t="shared" si="3"/>
        <v>JP4 = 3-way pinheader SIL, 2.54 mm spacing</v>
      </c>
    </row>
    <row r="37" spans="1:10" ht="15" x14ac:dyDescent="0.2">
      <c r="A37" s="1" t="s">
        <v>111</v>
      </c>
      <c r="B37" s="1" t="s">
        <v>25</v>
      </c>
      <c r="C37" t="s">
        <v>112</v>
      </c>
      <c r="D37" s="1" t="s">
        <v>113</v>
      </c>
      <c r="E37" s="1" t="s">
        <v>147</v>
      </c>
      <c r="F37" s="2">
        <v>4</v>
      </c>
      <c r="G37">
        <v>2396301</v>
      </c>
      <c r="J37" s="15" t="str">
        <f t="shared" si="3"/>
        <v>JP1,JP2,JP3,JP4 = Single shunt jumper 2.54 mm spacing</v>
      </c>
    </row>
    <row r="38" spans="1:10" ht="15" x14ac:dyDescent="0.2">
      <c r="A38" s="1" t="s">
        <v>115</v>
      </c>
      <c r="B38" s="1" t="s">
        <v>116</v>
      </c>
      <c r="C38" t="s">
        <v>117</v>
      </c>
      <c r="D38" s="1" t="s">
        <v>114</v>
      </c>
      <c r="E38" s="1" t="s">
        <v>118</v>
      </c>
      <c r="F38" s="2">
        <v>4</v>
      </c>
      <c r="G38">
        <v>1336232</v>
      </c>
      <c r="J38" s="15" t="str">
        <f t="shared" si="3"/>
        <v>PC1,PC2,PC3,PC4 = Terminal pin, 1.3 mm dia</v>
      </c>
    </row>
    <row r="39" spans="1:10" ht="15" x14ac:dyDescent="0.2">
      <c r="A39" s="1" t="s">
        <v>119</v>
      </c>
      <c r="B39" s="1" t="s">
        <v>121</v>
      </c>
      <c r="C39" t="s">
        <v>122</v>
      </c>
      <c r="D39" s="1" t="s">
        <v>123</v>
      </c>
      <c r="E39" s="1" t="s">
        <v>124</v>
      </c>
      <c r="F39" s="2">
        <v>1</v>
      </c>
      <c r="G39">
        <v>2101327</v>
      </c>
      <c r="J39" s="15" t="str">
        <f t="shared" si="3"/>
        <v>X1 = Crystal, 12 MHz, 18 pF, SMD 5 x 3.2 mm</v>
      </c>
    </row>
    <row r="40" spans="1:10" s="6" customFormat="1" ht="15" x14ac:dyDescent="0.2">
      <c r="A40" s="5" t="s">
        <v>9</v>
      </c>
      <c r="B40" s="5"/>
      <c r="C40" s="5"/>
      <c r="D40" s="5"/>
      <c r="E40" s="5"/>
      <c r="J40" s="18" t="str">
        <f t="shared" si="3"/>
        <v>Misc.</v>
      </c>
    </row>
    <row r="41" spans="1:10" s="8" customFormat="1" ht="15" x14ac:dyDescent="0.2">
      <c r="A41" s="7" t="s">
        <v>120</v>
      </c>
      <c r="B41" s="7"/>
      <c r="C41" s="7"/>
      <c r="D41" s="7"/>
      <c r="E41" s="7"/>
      <c r="J41" s="15" t="str">
        <f t="shared" si="3"/>
        <v>PCB 140126-1 v1.0</v>
      </c>
    </row>
    <row r="42" spans="1:10" ht="15" x14ac:dyDescent="0.2">
      <c r="J42" s="15" t="str">
        <f t="shared" si="3"/>
        <v/>
      </c>
    </row>
    <row r="43" spans="1:10" ht="15" x14ac:dyDescent="0.2">
      <c r="G43" s="8"/>
      <c r="J43" s="15" t="str">
        <f t="shared" si="3"/>
        <v/>
      </c>
    </row>
    <row r="44" spans="1:10" ht="15" x14ac:dyDescent="0.2">
      <c r="J44" s="15" t="str">
        <f t="shared" si="3"/>
        <v/>
      </c>
    </row>
    <row r="45" spans="1:10" ht="15" x14ac:dyDescent="0.2">
      <c r="J45" s="15" t="str">
        <f t="shared" si="3"/>
        <v/>
      </c>
    </row>
    <row r="46" spans="1:10" ht="15" x14ac:dyDescent="0.2">
      <c r="J46" s="15" t="str">
        <f t="shared" si="3"/>
        <v/>
      </c>
    </row>
    <row r="47" spans="1:10" ht="15" x14ac:dyDescent="0.2">
      <c r="J47" s="15" t="str">
        <f t="shared" si="3"/>
        <v/>
      </c>
    </row>
    <row r="48" spans="1:10" ht="15" x14ac:dyDescent="0.2">
      <c r="J48" s="15" t="str">
        <f t="shared" si="3"/>
        <v/>
      </c>
    </row>
    <row r="49" spans="1:10" ht="15" x14ac:dyDescent="0.2">
      <c r="J49" s="15" t="str">
        <f t="shared" si="3"/>
        <v/>
      </c>
    </row>
    <row r="50" spans="1:10" ht="15" x14ac:dyDescent="0.2">
      <c r="J50" s="15" t="str">
        <f t="shared" si="3"/>
        <v/>
      </c>
    </row>
    <row r="51" spans="1:10" ht="15" x14ac:dyDescent="0.2">
      <c r="J51" s="15" t="str">
        <f t="shared" si="3"/>
        <v/>
      </c>
    </row>
    <row r="52" spans="1:10" ht="15" x14ac:dyDescent="0.2">
      <c r="A52"/>
      <c r="J52" s="15" t="str">
        <f t="shared" si="3"/>
        <v/>
      </c>
    </row>
    <row r="53" spans="1:10" ht="15" x14ac:dyDescent="0.2">
      <c r="A53"/>
      <c r="J53" s="15" t="str">
        <f t="shared" si="3"/>
        <v/>
      </c>
    </row>
    <row r="54" spans="1:10" ht="15" x14ac:dyDescent="0.2">
      <c r="A54"/>
      <c r="J54" s="15" t="str">
        <f t="shared" si="3"/>
        <v/>
      </c>
    </row>
    <row r="55" spans="1:10" ht="15" x14ac:dyDescent="0.2">
      <c r="A55"/>
      <c r="J55" s="15" t="str">
        <f t="shared" si="3"/>
        <v/>
      </c>
    </row>
    <row r="56" spans="1:10" ht="15" x14ac:dyDescent="0.2">
      <c r="A56"/>
      <c r="J56" s="15" t="str">
        <f t="shared" si="3"/>
        <v/>
      </c>
    </row>
    <row r="57" spans="1:10" ht="15" x14ac:dyDescent="0.2">
      <c r="J57" s="15" t="str">
        <f t="shared" si="3"/>
        <v/>
      </c>
    </row>
    <row r="58" spans="1:10" ht="15" x14ac:dyDescent="0.2">
      <c r="J58" s="15" t="str">
        <f t="shared" si="3"/>
        <v/>
      </c>
    </row>
    <row r="59" spans="1:10" ht="15" x14ac:dyDescent="0.2">
      <c r="J59" s="15" t="str">
        <f t="shared" si="3"/>
        <v/>
      </c>
    </row>
    <row r="60" spans="1:10" ht="15" x14ac:dyDescent="0.2">
      <c r="A60"/>
      <c r="J60" s="15" t="str">
        <f t="shared" si="3"/>
        <v/>
      </c>
    </row>
    <row r="61" spans="1:10" ht="15" x14ac:dyDescent="0.2">
      <c r="J61" s="15" t="str">
        <f t="shared" si="3"/>
        <v/>
      </c>
    </row>
    <row r="62" spans="1:10" ht="15" x14ac:dyDescent="0.2">
      <c r="J62" s="15" t="str">
        <f t="shared" si="3"/>
        <v/>
      </c>
    </row>
    <row r="63" spans="1:10" ht="15" x14ac:dyDescent="0.2">
      <c r="J63" s="15" t="str">
        <f t="shared" si="3"/>
        <v/>
      </c>
    </row>
    <row r="64" spans="1:10" ht="15" x14ac:dyDescent="0.2">
      <c r="J64" s="15" t="str">
        <f t="shared" ref="J64:J95" si="4">CONCATENATE(E64,IF(ISBLANK(E64),""," = "),A64)</f>
        <v/>
      </c>
    </row>
    <row r="65" spans="10:10" ht="15" x14ac:dyDescent="0.2">
      <c r="J65" s="15" t="str">
        <f t="shared" si="4"/>
        <v/>
      </c>
    </row>
    <row r="66" spans="10:10" ht="15" x14ac:dyDescent="0.2">
      <c r="J66" s="15" t="str">
        <f t="shared" si="4"/>
        <v/>
      </c>
    </row>
    <row r="67" spans="10:10" ht="15" x14ac:dyDescent="0.2">
      <c r="J67" s="15" t="str">
        <f t="shared" si="4"/>
        <v/>
      </c>
    </row>
    <row r="68" spans="10:10" ht="15" x14ac:dyDescent="0.2">
      <c r="J68" s="15" t="str">
        <f t="shared" si="4"/>
        <v/>
      </c>
    </row>
    <row r="69" spans="10:10" ht="15" x14ac:dyDescent="0.2">
      <c r="J69" s="15" t="str">
        <f t="shared" si="4"/>
        <v/>
      </c>
    </row>
    <row r="70" spans="10:10" ht="15" x14ac:dyDescent="0.2">
      <c r="J70" s="15" t="str">
        <f t="shared" si="4"/>
        <v/>
      </c>
    </row>
    <row r="71" spans="10:10" ht="15" x14ac:dyDescent="0.2">
      <c r="J71" s="15" t="str">
        <f t="shared" si="4"/>
        <v/>
      </c>
    </row>
    <row r="72" spans="10:10" ht="15" x14ac:dyDescent="0.2">
      <c r="J72" s="15" t="str">
        <f t="shared" si="4"/>
        <v/>
      </c>
    </row>
    <row r="73" spans="10:10" ht="15" x14ac:dyDescent="0.2">
      <c r="J73" s="15" t="str">
        <f t="shared" si="4"/>
        <v/>
      </c>
    </row>
    <row r="74" spans="10:10" ht="15" x14ac:dyDescent="0.2">
      <c r="J74" s="15" t="str">
        <f t="shared" si="4"/>
        <v/>
      </c>
    </row>
    <row r="75" spans="10:10" ht="15" x14ac:dyDescent="0.2">
      <c r="J75" s="15" t="str">
        <f t="shared" si="4"/>
        <v/>
      </c>
    </row>
    <row r="76" spans="10:10" ht="15" x14ac:dyDescent="0.2">
      <c r="J76" s="15" t="str">
        <f t="shared" si="4"/>
        <v/>
      </c>
    </row>
    <row r="77" spans="10:10" ht="15" x14ac:dyDescent="0.2">
      <c r="J77" s="15" t="str">
        <f t="shared" si="4"/>
        <v/>
      </c>
    </row>
    <row r="78" spans="10:10" ht="15" x14ac:dyDescent="0.2">
      <c r="J78" s="15" t="str">
        <f t="shared" si="4"/>
        <v/>
      </c>
    </row>
    <row r="79" spans="10:10" ht="15" x14ac:dyDescent="0.2">
      <c r="J79" s="15" t="str">
        <f t="shared" si="4"/>
        <v/>
      </c>
    </row>
    <row r="80" spans="10:10" ht="15" x14ac:dyDescent="0.2">
      <c r="J80" s="15" t="str">
        <f t="shared" si="4"/>
        <v/>
      </c>
    </row>
    <row r="81" spans="10:10" ht="15" x14ac:dyDescent="0.2">
      <c r="J81" s="15" t="str">
        <f t="shared" si="4"/>
        <v/>
      </c>
    </row>
    <row r="82" spans="10:10" ht="15" x14ac:dyDescent="0.2">
      <c r="J82" s="15" t="str">
        <f t="shared" si="4"/>
        <v/>
      </c>
    </row>
    <row r="83" spans="10:10" ht="15" x14ac:dyDescent="0.2">
      <c r="J83" s="15" t="str">
        <f t="shared" si="4"/>
        <v/>
      </c>
    </row>
    <row r="84" spans="10:10" ht="15" x14ac:dyDescent="0.2">
      <c r="J84" s="15" t="str">
        <f t="shared" si="4"/>
        <v/>
      </c>
    </row>
    <row r="85" spans="10:10" ht="15" x14ac:dyDescent="0.2">
      <c r="J85" s="15" t="str">
        <f t="shared" si="4"/>
        <v/>
      </c>
    </row>
    <row r="86" spans="10:10" ht="15" x14ac:dyDescent="0.2">
      <c r="J86" s="15" t="str">
        <f t="shared" si="4"/>
        <v/>
      </c>
    </row>
    <row r="87" spans="10:10" ht="15" x14ac:dyDescent="0.2">
      <c r="J87" s="15" t="str">
        <f t="shared" si="4"/>
        <v/>
      </c>
    </row>
    <row r="88" spans="10:10" ht="15" x14ac:dyDescent="0.2">
      <c r="J88" s="15" t="str">
        <f t="shared" si="4"/>
        <v/>
      </c>
    </row>
    <row r="89" spans="10:10" ht="15" x14ac:dyDescent="0.2">
      <c r="J89" s="15" t="str">
        <f t="shared" si="4"/>
        <v/>
      </c>
    </row>
    <row r="90" spans="10:10" ht="15" x14ac:dyDescent="0.2">
      <c r="J90" s="15" t="str">
        <f t="shared" si="4"/>
        <v/>
      </c>
    </row>
    <row r="91" spans="10:10" ht="15" x14ac:dyDescent="0.2">
      <c r="J91" s="15" t="str">
        <f t="shared" si="4"/>
        <v/>
      </c>
    </row>
    <row r="92" spans="10:10" ht="15" x14ac:dyDescent="0.2">
      <c r="J92" s="15" t="str">
        <f t="shared" si="4"/>
        <v/>
      </c>
    </row>
    <row r="93" spans="10:10" ht="15" x14ac:dyDescent="0.2">
      <c r="J93" s="15" t="str">
        <f t="shared" si="4"/>
        <v/>
      </c>
    </row>
    <row r="94" spans="10:10" ht="15" x14ac:dyDescent="0.2">
      <c r="J94" s="15" t="str">
        <f t="shared" si="4"/>
        <v/>
      </c>
    </row>
    <row r="95" spans="10:10" ht="15" x14ac:dyDescent="0.2">
      <c r="J95" s="15" t="str">
        <f t="shared" si="4"/>
        <v/>
      </c>
    </row>
    <row r="96" spans="10:10" ht="15" x14ac:dyDescent="0.2">
      <c r="J96" s="15" t="str">
        <f t="shared" ref="J96:J120" si="5">CONCATENATE(E96,IF(ISBLANK(E96),""," = "),A96)</f>
        <v/>
      </c>
    </row>
    <row r="97" spans="10:10" ht="15" x14ac:dyDescent="0.2">
      <c r="J97" s="15" t="str">
        <f t="shared" si="5"/>
        <v/>
      </c>
    </row>
    <row r="98" spans="10:10" ht="15" x14ac:dyDescent="0.2">
      <c r="J98" s="15" t="str">
        <f t="shared" si="5"/>
        <v/>
      </c>
    </row>
    <row r="99" spans="10:10" ht="15" x14ac:dyDescent="0.2">
      <c r="J99" s="15" t="str">
        <f t="shared" si="5"/>
        <v/>
      </c>
    </row>
    <row r="100" spans="10:10" ht="15" x14ac:dyDescent="0.2">
      <c r="J100" s="15" t="str">
        <f t="shared" si="5"/>
        <v/>
      </c>
    </row>
    <row r="101" spans="10:10" ht="15" x14ac:dyDescent="0.2">
      <c r="J101" s="15" t="str">
        <f t="shared" si="5"/>
        <v/>
      </c>
    </row>
    <row r="102" spans="10:10" ht="15" x14ac:dyDescent="0.2">
      <c r="J102" s="15" t="str">
        <f t="shared" si="5"/>
        <v/>
      </c>
    </row>
    <row r="103" spans="10:10" ht="15" x14ac:dyDescent="0.2">
      <c r="J103" s="15" t="str">
        <f t="shared" si="5"/>
        <v/>
      </c>
    </row>
    <row r="104" spans="10:10" ht="15" x14ac:dyDescent="0.2">
      <c r="J104" s="15" t="str">
        <f t="shared" si="5"/>
        <v/>
      </c>
    </row>
    <row r="105" spans="10:10" ht="15" x14ac:dyDescent="0.2">
      <c r="J105" s="15" t="str">
        <f t="shared" si="5"/>
        <v/>
      </c>
    </row>
    <row r="106" spans="10:10" ht="15" x14ac:dyDescent="0.2">
      <c r="J106" s="15" t="str">
        <f t="shared" si="5"/>
        <v/>
      </c>
    </row>
    <row r="107" spans="10:10" ht="15" x14ac:dyDescent="0.2">
      <c r="J107" s="15" t="str">
        <f t="shared" si="5"/>
        <v/>
      </c>
    </row>
    <row r="108" spans="10:10" ht="15" x14ac:dyDescent="0.2">
      <c r="J108" s="15" t="str">
        <f t="shared" si="5"/>
        <v/>
      </c>
    </row>
    <row r="109" spans="10:10" ht="15" x14ac:dyDescent="0.2">
      <c r="J109" s="15" t="str">
        <f t="shared" si="5"/>
        <v/>
      </c>
    </row>
    <row r="110" spans="10:10" ht="15" x14ac:dyDescent="0.2">
      <c r="J110" s="15" t="str">
        <f t="shared" si="5"/>
        <v/>
      </c>
    </row>
    <row r="111" spans="10:10" ht="15" x14ac:dyDescent="0.2">
      <c r="J111" s="15" t="str">
        <f t="shared" si="5"/>
        <v/>
      </c>
    </row>
    <row r="112" spans="10:10" ht="15" x14ac:dyDescent="0.2">
      <c r="J112" s="15" t="str">
        <f t="shared" si="5"/>
        <v/>
      </c>
    </row>
    <row r="113" spans="10:10" ht="15" x14ac:dyDescent="0.2">
      <c r="J113" s="15" t="str">
        <f t="shared" si="5"/>
        <v/>
      </c>
    </row>
    <row r="114" spans="10:10" ht="15" x14ac:dyDescent="0.2">
      <c r="J114" s="15" t="str">
        <f t="shared" si="5"/>
        <v/>
      </c>
    </row>
    <row r="115" spans="10:10" ht="15" x14ac:dyDescent="0.2">
      <c r="J115" s="15" t="str">
        <f t="shared" si="5"/>
        <v/>
      </c>
    </row>
    <row r="116" spans="10:10" ht="15" x14ac:dyDescent="0.2">
      <c r="J116" s="15" t="str">
        <f t="shared" si="5"/>
        <v/>
      </c>
    </row>
    <row r="117" spans="10:10" ht="15" x14ac:dyDescent="0.2">
      <c r="J117" s="15" t="str">
        <f t="shared" si="5"/>
        <v/>
      </c>
    </row>
    <row r="118" spans="10:10" ht="15" x14ac:dyDescent="0.2">
      <c r="J118" s="15" t="str">
        <f t="shared" si="5"/>
        <v/>
      </c>
    </row>
    <row r="119" spans="10:10" ht="15" x14ac:dyDescent="0.2">
      <c r="J119" s="15" t="str">
        <f t="shared" si="5"/>
        <v/>
      </c>
    </row>
    <row r="120" spans="10:10" ht="15" x14ac:dyDescent="0.2">
      <c r="J120" s="15" t="str">
        <f t="shared" si="5"/>
        <v/>
      </c>
    </row>
  </sheetData>
  <mergeCells count="1">
    <mergeCell ref="A1:F1"/>
  </mergeCells>
  <phoneticPr fontId="7" type="noConversion"/>
  <pageMargins left="0.31527777777777777" right="0.31527777777777777" top="0.31527777777777777" bottom="0.41388888888888886" header="0.51180555555555551" footer="0.31527777777777777"/>
  <pageSetup paperSize="9" scale="64" firstPageNumber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"/>
  <sheetViews>
    <sheetView zoomScaleNormal="100" workbookViewId="0">
      <selection sqref="A1:D1"/>
    </sheetView>
  </sheetViews>
  <sheetFormatPr defaultColWidth="11.5703125" defaultRowHeight="12.75" x14ac:dyDescent="0.2"/>
  <cols>
    <col min="1" max="1" width="13.140625" style="2" customWidth="1"/>
    <col min="2" max="2" width="6" style="2" customWidth="1"/>
    <col min="3" max="3" width="21.42578125" style="2" customWidth="1"/>
    <col min="4" max="4" width="128" style="2" customWidth="1"/>
    <col min="5" max="16384" width="11.5703125" style="2"/>
  </cols>
  <sheetData>
    <row r="1" spans="1:4" s="9" customFormat="1" ht="17.100000000000001" customHeight="1" x14ac:dyDescent="0.2">
      <c r="A1" s="23" t="s">
        <v>10</v>
      </c>
      <c r="B1" s="23"/>
      <c r="C1" s="23"/>
      <c r="D1" s="23"/>
    </row>
    <row r="2" spans="1:4" s="9" customFormat="1" ht="14.85" customHeight="1" x14ac:dyDescent="0.2">
      <c r="A2" s="10" t="s">
        <v>11</v>
      </c>
      <c r="B2" s="11" t="s">
        <v>12</v>
      </c>
      <c r="C2" s="11" t="s">
        <v>13</v>
      </c>
      <c r="D2" s="11" t="s">
        <v>0</v>
      </c>
    </row>
    <row r="3" spans="1:4" x14ac:dyDescent="0.2">
      <c r="A3" s="12"/>
      <c r="B3" s="13"/>
      <c r="C3" s="13"/>
      <c r="D3" s="13"/>
    </row>
    <row r="4" spans="1:4" x14ac:dyDescent="0.2">
      <c r="A4" s="12"/>
      <c r="B4" s="13"/>
      <c r="C4" s="13"/>
      <c r="D4" s="13"/>
    </row>
    <row r="5" spans="1:4" x14ac:dyDescent="0.2">
      <c r="A5" s="14"/>
    </row>
    <row r="6" spans="1:4" x14ac:dyDescent="0.2">
      <c r="A6" s="14"/>
    </row>
  </sheetData>
  <mergeCells count="1">
    <mergeCell ref="A1:D1"/>
  </mergeCells>
  <phoneticPr fontId="7" type="noConversion"/>
  <pageMargins left="0.31527777777777777" right="0.31527777777777777" top="0.31527777777777777" bottom="0.41388888888888886" header="0.51180555555555551" footer="0.31527777777777777"/>
  <pageSetup paperSize="9" scale="85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BOM</vt:lpstr>
      <vt:lpstr>history</vt:lpstr>
      <vt:lpstr>BOM!Print_Area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tongi</dc:creator>
  <cp:lastModifiedBy>Ton Giesberts | Elektor Labs</cp:lastModifiedBy>
  <cp:lastPrinted>2015-01-19T12:48:43Z</cp:lastPrinted>
  <dcterms:created xsi:type="dcterms:W3CDTF">2009-05-15T08:53:47Z</dcterms:created>
  <dcterms:modified xsi:type="dcterms:W3CDTF">2015-02-09T11:47:37Z</dcterms:modified>
</cp:coreProperties>
</file>