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6380" windowHeight="8130" tabRatio="212"/>
  </bookViews>
  <sheets>
    <sheet name="BOM" sheetId="1" r:id="rId1"/>
    <sheet name="history" sheetId="2" r:id="rId2"/>
  </sheets>
  <definedNames>
    <definedName name="_xlnm.Print_Area" localSheetId="0">BOM!$A$1:$I$40</definedName>
  </definedNames>
  <calcPr calcId="145621"/>
</workbook>
</file>

<file path=xl/calcChain.xml><?xml version="1.0" encoding="utf-8"?>
<calcChain xmlns="http://schemas.openxmlformats.org/spreadsheetml/2006/main">
  <c r="K31" i="1" l="1"/>
  <c r="F25" i="1"/>
  <c r="K30" i="1"/>
  <c r="K27" i="1"/>
  <c r="K28" i="1"/>
  <c r="K19" i="1"/>
  <c r="F15" i="1"/>
  <c r="K22" i="1"/>
  <c r="K21" i="1"/>
  <c r="K20" i="1"/>
  <c r="K18" i="1"/>
  <c r="K17" i="1"/>
  <c r="K16" i="1"/>
  <c r="F9" i="1"/>
  <c r="F3" i="1"/>
  <c r="K13" i="1"/>
  <c r="K11" i="1"/>
  <c r="K10" i="1"/>
  <c r="K12" i="1"/>
  <c r="K6" i="1"/>
  <c r="K5" i="1"/>
  <c r="K4" i="1"/>
  <c r="K7" i="1"/>
  <c r="K29" i="1" l="1"/>
  <c r="K23" i="1" l="1"/>
  <c r="K14" i="1"/>
  <c r="K8" i="1"/>
  <c r="K3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9" i="1"/>
  <c r="K15" i="1"/>
  <c r="K25" i="1"/>
  <c r="K26" i="1"/>
  <c r="K33" i="1"/>
  <c r="K34" i="1"/>
  <c r="K35" i="1"/>
  <c r="K36" i="1"/>
  <c r="K37" i="1"/>
</calcChain>
</file>

<file path=xl/sharedStrings.xml><?xml version="1.0" encoding="utf-8"?>
<sst xmlns="http://schemas.openxmlformats.org/spreadsheetml/2006/main" count="151" uniqueCount="130">
  <si>
    <t>Description</t>
  </si>
  <si>
    <t>Manufacturer</t>
  </si>
  <si>
    <t>Reference</t>
  </si>
  <si>
    <t>Footprint</t>
  </si>
  <si>
    <t>Designation</t>
  </si>
  <si>
    <t>Farnell</t>
  </si>
  <si>
    <t>Digikey</t>
  </si>
  <si>
    <t>Semiconductor</t>
  </si>
  <si>
    <t>Misc.</t>
  </si>
  <si>
    <t>DOCUMENT HISTORY</t>
  </si>
  <si>
    <t>Date</t>
  </si>
  <si>
    <t>Rev.</t>
  </si>
  <si>
    <t>Author</t>
  </si>
  <si>
    <t>Qnt</t>
  </si>
  <si>
    <t>RS</t>
  </si>
  <si>
    <t>BOM for editors</t>
  </si>
  <si>
    <t>Comments</t>
  </si>
  <si>
    <t>IC1</t>
  </si>
  <si>
    <t>C1</t>
  </si>
  <si>
    <t>Elektor</t>
  </si>
  <si>
    <t>Capacitor</t>
  </si>
  <si>
    <t>EPP-CNP-508</t>
  </si>
  <si>
    <t>R2</t>
  </si>
  <si>
    <t>S1</t>
  </si>
  <si>
    <t>BOM::140011-1::Mouse-trap::v1.0</t>
  </si>
  <si>
    <r>
      <t>10 k</t>
    </r>
    <r>
      <rPr>
        <sz val="10"/>
        <rFont val="Calibri"/>
        <family val="2"/>
      </rPr>
      <t>Ω</t>
    </r>
    <r>
      <rPr>
        <sz val="10"/>
        <rFont val="Arial"/>
        <family val="2"/>
      </rPr>
      <t>, carbon film, 5%, 0.25W, 250V</t>
    </r>
  </si>
  <si>
    <t>Multicomp</t>
  </si>
  <si>
    <t>MCF 0.25W 10K</t>
  </si>
  <si>
    <t>EPP-70-120</t>
  </si>
  <si>
    <t>135-910</t>
  </si>
  <si>
    <t>R1, R3, R5, R8</t>
  </si>
  <si>
    <r>
      <t xml:space="preserve">150 </t>
    </r>
    <r>
      <rPr>
        <sz val="10"/>
        <rFont val="Calibri"/>
        <family val="2"/>
      </rPr>
      <t>Ω</t>
    </r>
    <r>
      <rPr>
        <sz val="10"/>
        <rFont val="Arial"/>
        <family val="2"/>
      </rPr>
      <t>, carbon film, 5%, 0.25W, 250V</t>
    </r>
  </si>
  <si>
    <t>MCF 0.25W 150R</t>
  </si>
  <si>
    <t>135-796</t>
  </si>
  <si>
    <r>
      <t>1 k</t>
    </r>
    <r>
      <rPr>
        <sz val="10"/>
        <rFont val="Calibri"/>
        <family val="2"/>
      </rPr>
      <t>Ω</t>
    </r>
    <r>
      <rPr>
        <sz val="10"/>
        <rFont val="Arial"/>
        <family val="2"/>
      </rPr>
      <t>, carbon film, 5%, 0.25W, 250V</t>
    </r>
  </si>
  <si>
    <t>MCF 0.25W 1K</t>
  </si>
  <si>
    <t>135-847</t>
  </si>
  <si>
    <t>R4, R6</t>
  </si>
  <si>
    <r>
      <t>3.3 k</t>
    </r>
    <r>
      <rPr>
        <sz val="10"/>
        <rFont val="Calibri"/>
        <family val="2"/>
      </rPr>
      <t>Ω</t>
    </r>
    <r>
      <rPr>
        <sz val="10"/>
        <rFont val="Arial"/>
        <family val="2"/>
      </rPr>
      <t>, carbon film, 5%, 0.25W, 250V</t>
    </r>
  </si>
  <si>
    <t>MCF 0.25W 3K3</t>
  </si>
  <si>
    <t>135-897</t>
  </si>
  <si>
    <t>R7, R9</t>
  </si>
  <si>
    <t>Resistor</t>
  </si>
  <si>
    <t>10 µF, 50 V, 2 mm pitch, 5x11 mm</t>
  </si>
  <si>
    <t>MCGPR50V106M5X11</t>
  </si>
  <si>
    <t>EPP-CP-200-500</t>
  </si>
  <si>
    <t>228-6874</t>
  </si>
  <si>
    <t>100 nF, 50 V, X7R, 5.08 mm pitch</t>
  </si>
  <si>
    <t>MCRR50104X7RK0050</t>
  </si>
  <si>
    <t>537-3707</t>
  </si>
  <si>
    <t>220 nF, 50 V, X7R, 5.08 mm pitch</t>
  </si>
  <si>
    <t>MCRR50224X7RK0050</t>
  </si>
  <si>
    <t>537-3915</t>
  </si>
  <si>
    <t>4700 µF, 50 V, 10 mm pitch, 22x41 mm</t>
  </si>
  <si>
    <t>MCGPR50V478M22X41</t>
  </si>
  <si>
    <t>EPP-CP-1000-2200</t>
  </si>
  <si>
    <t>711-1526</t>
  </si>
  <si>
    <t>C3, C4</t>
  </si>
  <si>
    <t>C2</t>
  </si>
  <si>
    <t>C5</t>
  </si>
  <si>
    <t>1N4007, 1000 V, 1 A</t>
  </si>
  <si>
    <t>Fairchild Semiconductor</t>
  </si>
  <si>
    <t>1N4007</t>
  </si>
  <si>
    <t>EPP-DO-41</t>
  </si>
  <si>
    <t>671-5468</t>
  </si>
  <si>
    <t>LED, red, 3 mm</t>
  </si>
  <si>
    <t>MCL034MT</t>
  </si>
  <si>
    <t>EPP-LED-3MM</t>
  </si>
  <si>
    <t>228-5916</t>
  </si>
  <si>
    <t>LED, IR, 940 nm, 5 mm</t>
  </si>
  <si>
    <t>Vishay</t>
  </si>
  <si>
    <t>TSAL6100</t>
  </si>
  <si>
    <t>EPP-LED-5MM</t>
  </si>
  <si>
    <t>699-7622</t>
  </si>
  <si>
    <t>BC547C, 45 V, 100 mA, 500 mW, hfe=400</t>
  </si>
  <si>
    <t>BC547CTA</t>
  </si>
  <si>
    <t>EPP-TO-92</t>
  </si>
  <si>
    <t>761-9822</t>
  </si>
  <si>
    <t>TIP112, 100 V, 2 A, 2 W, hfe=1000</t>
  </si>
  <si>
    <t>STMicroelectronics</t>
  </si>
  <si>
    <t>TIP112</t>
  </si>
  <si>
    <t>EPP-TO-220-x</t>
  </si>
  <si>
    <t>436-9779</t>
  </si>
  <si>
    <t>BC557C, -45 V, -100 mA, 500 mW, hfe=400</t>
  </si>
  <si>
    <t>ON Semiconductor</t>
  </si>
  <si>
    <t>BC557CZL1G</t>
  </si>
  <si>
    <t>438-0619</t>
  </si>
  <si>
    <t>PIC12F683-E/P</t>
  </si>
  <si>
    <t>EPP-DIP-8</t>
  </si>
  <si>
    <t>D1, D2, D3</t>
  </si>
  <si>
    <t>LED2</t>
  </si>
  <si>
    <t>LED1</t>
  </si>
  <si>
    <t>T2</t>
  </si>
  <si>
    <t>T3</t>
  </si>
  <si>
    <t>T4</t>
  </si>
  <si>
    <t>OP803SL</t>
  </si>
  <si>
    <t>EPP-TO-18</t>
  </si>
  <si>
    <t>T1</t>
  </si>
  <si>
    <t>Microchip</t>
  </si>
  <si>
    <t>Optek</t>
  </si>
  <si>
    <t>PIC12F683-E/P, 8-bit MCU</t>
  </si>
  <si>
    <t>PCB 140011-1-v1.0</t>
  </si>
  <si>
    <t>Terminal block 5.08 mm, 2-way, 630 V</t>
  </si>
  <si>
    <t>Phoenix Contact</t>
  </si>
  <si>
    <t>MKDSN 1,5/2-5,08</t>
  </si>
  <si>
    <t>EPP-TB-508-2</t>
  </si>
  <si>
    <t>193-0586</t>
  </si>
  <si>
    <t>FCI</t>
  </si>
  <si>
    <t>68786-302LF</t>
  </si>
  <si>
    <t>n/a</t>
  </si>
  <si>
    <t>Pinheader 1x2</t>
  </si>
  <si>
    <t>EPP-SIL-M-2-WAY</t>
  </si>
  <si>
    <t>JP1</t>
  </si>
  <si>
    <t>K1, K2</t>
  </si>
  <si>
    <t>TE Connectivity</t>
  </si>
  <si>
    <t>4-103321-8</t>
  </si>
  <si>
    <t>K3, K4, K5, K6</t>
  </si>
  <si>
    <t>Switch, tactile, 24 V, 50 mA, 6x6 mm</t>
  </si>
  <si>
    <t>FSM8JH</t>
  </si>
  <si>
    <t>EPP-S-TACT-6X6</t>
  </si>
  <si>
    <t>479-1435</t>
  </si>
  <si>
    <t>Switch, toggle, SPDT, 20 V, 0.4 VA</t>
  </si>
  <si>
    <t>A101SYCB04</t>
  </si>
  <si>
    <t>EPP-S-TOGGLE-SPDT</t>
  </si>
  <si>
    <t>710-9779</t>
  </si>
  <si>
    <t>S2</t>
  </si>
  <si>
    <t>Jumper for JP1, 2 way, 2.54 mm</t>
  </si>
  <si>
    <t>623-0178</t>
  </si>
  <si>
    <t>195-265</t>
  </si>
  <si>
    <t>OP803SL (or BPY62), phototransistor, NPN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</si>
</sst>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  <family val="2"/>
    </font>
    <font>
      <b/>
      <sz val="16"/>
      <color indexed="9"/>
      <name val="Arial"/>
      <family val="2"/>
    </font>
    <font>
      <sz val="16"/>
      <color indexed="9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11"/>
      <name val="Calibri"/>
      <family val="2"/>
    </font>
    <font>
      <sz val="1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8"/>
        <bgColor indexed="58"/>
      </patternFill>
    </fill>
    <fill>
      <patternFill patternType="solid">
        <fgColor indexed="26"/>
        <bgColor indexed="9"/>
      </patternFill>
    </fill>
    <fill>
      <patternFill patternType="solid">
        <fgColor indexed="63"/>
        <bgColor indexed="59"/>
      </patternFill>
    </fill>
    <fill>
      <patternFill patternType="solid">
        <fgColor theme="0" tint="-0.14999847407452621"/>
        <bgColor indexed="9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29">
    <xf numFmtId="0" fontId="0" fillId="0" borderId="0" xfId="0"/>
    <xf numFmtId="49" fontId="0" fillId="0" borderId="0" xfId="0" applyNumberFormat="1" applyFont="1"/>
    <xf numFmtId="0" fontId="0" fillId="0" borderId="0" xfId="0" applyFont="1"/>
    <xf numFmtId="0" fontId="2" fillId="2" borderId="0" xfId="0" applyFont="1" applyFill="1"/>
    <xf numFmtId="49" fontId="2" fillId="2" borderId="0" xfId="0" applyNumberFormat="1" applyFont="1" applyFill="1"/>
    <xf numFmtId="49" fontId="3" fillId="3" borderId="0" xfId="0" applyNumberFormat="1" applyFont="1" applyFill="1"/>
    <xf numFmtId="0" fontId="3" fillId="3" borderId="0" xfId="0" applyFont="1" applyFill="1"/>
    <xf numFmtId="49" fontId="4" fillId="0" borderId="0" xfId="0" applyNumberFormat="1" applyFont="1" applyFill="1"/>
    <xf numFmtId="0" fontId="4" fillId="0" borderId="0" xfId="0" applyFont="1" applyFill="1"/>
    <xf numFmtId="0" fontId="6" fillId="0" borderId="0" xfId="0" applyFont="1"/>
    <xf numFmtId="0" fontId="5" fillId="2" borderId="1" xfId="0" applyFont="1" applyFill="1" applyBorder="1" applyAlignment="1">
      <alignment vertical="top" wrapText="1"/>
    </xf>
    <xf numFmtId="0" fontId="5" fillId="2" borderId="2" xfId="0" applyFont="1" applyFill="1" applyBorder="1" applyAlignment="1">
      <alignment vertical="top" wrapText="1"/>
    </xf>
    <xf numFmtId="14" fontId="0" fillId="0" borderId="0" xfId="0" applyNumberFormat="1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14" fontId="0" fillId="0" borderId="0" xfId="0" applyNumberFormat="1" applyFont="1"/>
    <xf numFmtId="0" fontId="9" fillId="0" borderId="0" xfId="0" applyFont="1" applyAlignment="1">
      <alignment vertical="center"/>
    </xf>
    <xf numFmtId="49" fontId="3" fillId="5" borderId="0" xfId="0" applyNumberFormat="1" applyFont="1" applyFill="1"/>
    <xf numFmtId="0" fontId="3" fillId="5" borderId="0" xfId="0" applyFont="1" applyFill="1"/>
    <xf numFmtId="0" fontId="9" fillId="6" borderId="0" xfId="0" applyFont="1" applyFill="1" applyAlignment="1">
      <alignment vertical="center"/>
    </xf>
    <xf numFmtId="0" fontId="2" fillId="2" borderId="0" xfId="0" applyFont="1" applyFill="1" applyAlignment="1">
      <alignment wrapText="1"/>
    </xf>
    <xf numFmtId="0" fontId="8" fillId="2" borderId="0" xfId="0" applyFont="1" applyFill="1"/>
    <xf numFmtId="0" fontId="0" fillId="0" borderId="0" xfId="0" quotePrefix="1" applyFont="1"/>
    <xf numFmtId="49" fontId="1" fillId="2" borderId="0" xfId="0" applyNumberFormat="1" applyFont="1" applyFill="1" applyAlignment="1">
      <alignment horizontal="left"/>
    </xf>
    <xf numFmtId="0" fontId="5" fillId="4" borderId="3" xfId="0" applyFont="1" applyFill="1" applyBorder="1" applyAlignment="1">
      <alignment vertical="top" wrapText="1"/>
    </xf>
    <xf numFmtId="49" fontId="0" fillId="0" borderId="0" xfId="0" applyNumberFormat="1" applyFont="1" applyFill="1"/>
    <xf numFmtId="0" fontId="0" fillId="0" borderId="0" xfId="0" applyFill="1"/>
    <xf numFmtId="0" fontId="0" fillId="0" borderId="0" xfId="0" applyFont="1" applyFill="1"/>
    <xf numFmtId="0" fontId="9" fillId="0" borderId="0" xfId="0" applyFont="1" applyFill="1" applyAlignment="1">
      <alignment vertical="center"/>
    </xf>
    <xf numFmtId="0" fontId="3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3"/>
  <sheetViews>
    <sheetView tabSelected="1" workbookViewId="0">
      <selection activeCell="D33" sqref="D33"/>
    </sheetView>
  </sheetViews>
  <sheetFormatPr baseColWidth="10" defaultColWidth="11.5703125" defaultRowHeight="12.75" x14ac:dyDescent="0.2"/>
  <cols>
    <col min="1" max="1" width="38.140625" style="1" bestFit="1" customWidth="1"/>
    <col min="2" max="2" width="9.7109375" style="1" customWidth="1"/>
    <col min="3" max="3" width="3" style="1" customWidth="1"/>
    <col min="4" max="4" width="15.140625" style="1" bestFit="1" customWidth="1"/>
    <col min="5" max="5" width="17.28515625" style="1" bestFit="1" customWidth="1"/>
    <col min="6" max="6" width="6" style="2" bestFit="1" customWidth="1"/>
    <col min="7" max="7" width="10.28515625" style="2" bestFit="1" customWidth="1"/>
    <col min="8" max="8" width="3.28515625" style="2" customWidth="1"/>
    <col min="9" max="9" width="11" style="2" bestFit="1" customWidth="1"/>
    <col min="10" max="10" width="15.42578125" style="2" bestFit="1" customWidth="1"/>
    <col min="11" max="11" width="47.5703125" style="2" customWidth="1"/>
    <col min="12" max="16384" width="11.5703125" style="2"/>
  </cols>
  <sheetData>
    <row r="1" spans="1:11" s="3" customFormat="1" ht="20.25" x14ac:dyDescent="0.3">
      <c r="A1" s="22" t="s">
        <v>24</v>
      </c>
      <c r="B1" s="22"/>
      <c r="C1" s="22"/>
      <c r="D1" s="22"/>
      <c r="E1" s="22"/>
      <c r="F1" s="22"/>
      <c r="J1" s="20"/>
    </row>
    <row r="2" spans="1:11" s="3" customFormat="1" ht="18.75" customHeight="1" x14ac:dyDescent="0.3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3" t="s">
        <v>13</v>
      </c>
      <c r="G2" s="3" t="s">
        <v>5</v>
      </c>
      <c r="H2" s="3" t="s">
        <v>6</v>
      </c>
      <c r="I2" s="3" t="s">
        <v>14</v>
      </c>
      <c r="J2" s="19" t="s">
        <v>16</v>
      </c>
      <c r="K2" s="19" t="s">
        <v>15</v>
      </c>
    </row>
    <row r="3" spans="1:11" s="17" customFormat="1" ht="15" x14ac:dyDescent="0.2">
      <c r="A3" s="16" t="s">
        <v>42</v>
      </c>
      <c r="B3" s="16"/>
      <c r="C3" s="16"/>
      <c r="D3" s="16"/>
      <c r="E3" s="16"/>
      <c r="F3" s="17">
        <f>SUM(F4:F8)</f>
        <v>9</v>
      </c>
      <c r="K3" s="18" t="str">
        <f t="shared" ref="K3:K37" si="0">CONCATENATE(CONCATENATE($E3,IF(ISBLANK($E3),""," = "),$A3),IF(ISBLANK($J3),"",", "),$J3)</f>
        <v>Resistor</v>
      </c>
    </row>
    <row r="4" spans="1:11" s="28" customFormat="1" ht="15" x14ac:dyDescent="0.2">
      <c r="A4" s="24" t="s">
        <v>31</v>
      </c>
      <c r="B4" s="24" t="s">
        <v>26</v>
      </c>
      <c r="C4" s="25" t="s">
        <v>32</v>
      </c>
      <c r="D4" s="24" t="s">
        <v>28</v>
      </c>
      <c r="E4" s="24" t="s">
        <v>22</v>
      </c>
      <c r="F4" s="26">
        <v>1</v>
      </c>
      <c r="G4" s="26">
        <v>9339175</v>
      </c>
      <c r="H4" s="26"/>
      <c r="I4" s="26" t="s">
        <v>33</v>
      </c>
      <c r="J4" s="26"/>
      <c r="K4" s="27" t="str">
        <f t="shared" si="0"/>
        <v>R2 = 150 Ω, carbon film, 5%, 0.25W, 250V</v>
      </c>
    </row>
    <row r="5" spans="1:11" s="28" customFormat="1" ht="15" x14ac:dyDescent="0.2">
      <c r="A5" s="24" t="s">
        <v>34</v>
      </c>
      <c r="B5" s="24" t="s">
        <v>26</v>
      </c>
      <c r="C5" s="25" t="s">
        <v>35</v>
      </c>
      <c r="D5" s="24" t="s">
        <v>28</v>
      </c>
      <c r="E5" s="24" t="s">
        <v>37</v>
      </c>
      <c r="F5" s="26">
        <v>2</v>
      </c>
      <c r="G5" s="26">
        <v>9339051</v>
      </c>
      <c r="H5" s="26"/>
      <c r="I5" s="26" t="s">
        <v>36</v>
      </c>
      <c r="J5" s="26"/>
      <c r="K5" s="27" t="str">
        <f t="shared" si="0"/>
        <v>R4, R6 = 1 kΩ, carbon film, 5%, 0.25W, 250V</v>
      </c>
    </row>
    <row r="6" spans="1:11" s="28" customFormat="1" ht="15" x14ac:dyDescent="0.2">
      <c r="A6" s="24" t="s">
        <v>38</v>
      </c>
      <c r="B6" s="24" t="s">
        <v>26</v>
      </c>
      <c r="C6" s="25" t="s">
        <v>39</v>
      </c>
      <c r="D6" s="24" t="s">
        <v>28</v>
      </c>
      <c r="E6" s="24" t="s">
        <v>41</v>
      </c>
      <c r="F6" s="26">
        <v>2</v>
      </c>
      <c r="G6" s="26">
        <v>9339426</v>
      </c>
      <c r="H6" s="26"/>
      <c r="I6" s="26" t="s">
        <v>40</v>
      </c>
      <c r="J6" s="26"/>
      <c r="K6" s="27" t="str">
        <f t="shared" si="0"/>
        <v>R7, R9 = 3.3 kΩ, carbon film, 5%, 0.25W, 250V</v>
      </c>
    </row>
    <row r="7" spans="1:11" ht="15" x14ac:dyDescent="0.2">
      <c r="A7" s="24" t="s">
        <v>25</v>
      </c>
      <c r="B7" s="1" t="s">
        <v>26</v>
      </c>
      <c r="C7" t="s">
        <v>27</v>
      </c>
      <c r="D7" s="1" t="s">
        <v>28</v>
      </c>
      <c r="E7" s="1" t="s">
        <v>30</v>
      </c>
      <c r="F7" s="2">
        <v>4</v>
      </c>
      <c r="G7" s="2">
        <v>9339060</v>
      </c>
      <c r="I7" s="2" t="s">
        <v>29</v>
      </c>
      <c r="K7" s="15" t="str">
        <f t="shared" si="0"/>
        <v>R1, R3, R5, R8 = 10 kΩ, carbon film, 5%, 0.25W, 250V</v>
      </c>
    </row>
    <row r="8" spans="1:11" ht="15" x14ac:dyDescent="0.2">
      <c r="C8"/>
      <c r="D8" s="21"/>
      <c r="K8" s="15" t="str">
        <f t="shared" si="0"/>
        <v/>
      </c>
    </row>
    <row r="9" spans="1:11" s="17" customFormat="1" ht="15" x14ac:dyDescent="0.2">
      <c r="A9" s="16" t="s">
        <v>20</v>
      </c>
      <c r="B9" s="16"/>
      <c r="C9" s="16"/>
      <c r="D9" s="16"/>
      <c r="E9" s="16"/>
      <c r="F9" s="17">
        <f>SUM(F10:F14)</f>
        <v>5</v>
      </c>
      <c r="K9" s="18" t="str">
        <f t="shared" si="0"/>
        <v>Capacitor</v>
      </c>
    </row>
    <row r="10" spans="1:11" ht="15" x14ac:dyDescent="0.2">
      <c r="A10" s="24" t="s">
        <v>47</v>
      </c>
      <c r="B10" s="1" t="s">
        <v>26</v>
      </c>
      <c r="C10" s="1" t="s">
        <v>48</v>
      </c>
      <c r="D10" s="1" t="s">
        <v>21</v>
      </c>
      <c r="E10" s="1" t="s">
        <v>18</v>
      </c>
      <c r="F10" s="2">
        <v>1</v>
      </c>
      <c r="G10" s="2">
        <v>1216440</v>
      </c>
      <c r="I10" s="2" t="s">
        <v>49</v>
      </c>
      <c r="K10" s="15" t="str">
        <f t="shared" si="0"/>
        <v>C1 = 100 nF, 50 V, X7R, 5.08 mm pitch</v>
      </c>
    </row>
    <row r="11" spans="1:11" ht="15" x14ac:dyDescent="0.2">
      <c r="A11" s="24" t="s">
        <v>50</v>
      </c>
      <c r="B11" s="1" t="s">
        <v>26</v>
      </c>
      <c r="C11" s="1" t="s">
        <v>51</v>
      </c>
      <c r="D11" s="1" t="s">
        <v>21</v>
      </c>
      <c r="E11" s="1" t="s">
        <v>59</v>
      </c>
      <c r="F11" s="2">
        <v>1</v>
      </c>
      <c r="G11" s="2">
        <v>1216441</v>
      </c>
      <c r="I11" s="2" t="s">
        <v>52</v>
      </c>
      <c r="K11" s="15" t="str">
        <f t="shared" si="0"/>
        <v>C5 = 220 nF, 50 V, X7R, 5.08 mm pitch</v>
      </c>
    </row>
    <row r="12" spans="1:11" ht="15" x14ac:dyDescent="0.2">
      <c r="A12" s="24" t="s">
        <v>43</v>
      </c>
      <c r="B12" s="1" t="s">
        <v>26</v>
      </c>
      <c r="C12" s="1" t="s">
        <v>44</v>
      </c>
      <c r="D12" s="1" t="s">
        <v>45</v>
      </c>
      <c r="E12" s="1" t="s">
        <v>58</v>
      </c>
      <c r="F12" s="2">
        <v>1</v>
      </c>
      <c r="G12" s="2">
        <v>9451382</v>
      </c>
      <c r="I12" s="2" t="s">
        <v>46</v>
      </c>
      <c r="K12" s="15" t="str">
        <f t="shared" ref="K12:K13" si="1">CONCATENATE(CONCATENATE($E12,IF(ISBLANK($E12),""," = "),$A12),IF(ISBLANK($J12),"",", "),$J12)</f>
        <v>C2 = 10 µF, 50 V, 2 mm pitch, 5x11 mm</v>
      </c>
    </row>
    <row r="13" spans="1:11" ht="15" x14ac:dyDescent="0.2">
      <c r="A13" s="24" t="s">
        <v>53</v>
      </c>
      <c r="B13" s="1" t="s">
        <v>26</v>
      </c>
      <c r="C13" s="1" t="s">
        <v>54</v>
      </c>
      <c r="D13" s="1" t="s">
        <v>55</v>
      </c>
      <c r="E13" s="1" t="s">
        <v>57</v>
      </c>
      <c r="F13" s="2">
        <v>2</v>
      </c>
      <c r="G13" s="2">
        <v>1902903</v>
      </c>
      <c r="I13" s="2" t="s">
        <v>56</v>
      </c>
      <c r="K13" s="15" t="str">
        <f t="shared" si="1"/>
        <v>C3, C4 = 4700 µF, 50 V, 10 mm pitch, 22x41 mm</v>
      </c>
    </row>
    <row r="14" spans="1:11" ht="15" x14ac:dyDescent="0.2">
      <c r="K14" s="15" t="str">
        <f t="shared" si="0"/>
        <v/>
      </c>
    </row>
    <row r="15" spans="1:11" s="6" customFormat="1" ht="15" x14ac:dyDescent="0.2">
      <c r="A15" s="5" t="s">
        <v>7</v>
      </c>
      <c r="B15" s="5"/>
      <c r="C15" s="5"/>
      <c r="D15" s="5"/>
      <c r="E15" s="5"/>
      <c r="F15" s="6">
        <f>SUM(F16:F23)</f>
        <v>10</v>
      </c>
      <c r="K15" s="18" t="str">
        <f t="shared" si="0"/>
        <v>Semiconductor</v>
      </c>
    </row>
    <row r="16" spans="1:11" ht="15" x14ac:dyDescent="0.2">
      <c r="A16" s="24" t="s">
        <v>60</v>
      </c>
      <c r="B16" s="1" t="s">
        <v>61</v>
      </c>
      <c r="C16" t="s">
        <v>62</v>
      </c>
      <c r="D16" s="1" t="s">
        <v>63</v>
      </c>
      <c r="E16" s="1" t="s">
        <v>89</v>
      </c>
      <c r="F16" s="2">
        <v>3</v>
      </c>
      <c r="G16" s="2">
        <v>1467514</v>
      </c>
      <c r="I16" s="2" t="s">
        <v>64</v>
      </c>
      <c r="K16" s="15" t="str">
        <f t="shared" si="0"/>
        <v>D1, D2, D3 = 1N4007, 1000 V, 1 A</v>
      </c>
    </row>
    <row r="17" spans="1:11" ht="15" x14ac:dyDescent="0.2">
      <c r="A17" s="24" t="s">
        <v>65</v>
      </c>
      <c r="B17" s="1" t="s">
        <v>26</v>
      </c>
      <c r="C17" t="s">
        <v>66</v>
      </c>
      <c r="D17" s="1" t="s">
        <v>67</v>
      </c>
      <c r="E17" s="1" t="s">
        <v>90</v>
      </c>
      <c r="F17" s="2">
        <v>1</v>
      </c>
      <c r="G17" s="2">
        <v>1581122</v>
      </c>
      <c r="I17" s="2" t="s">
        <v>68</v>
      </c>
      <c r="K17" s="15" t="str">
        <f t="shared" si="0"/>
        <v>LED2 = LED, red, 3 mm</v>
      </c>
    </row>
    <row r="18" spans="1:11" ht="15" x14ac:dyDescent="0.2">
      <c r="A18" s="24" t="s">
        <v>69</v>
      </c>
      <c r="B18" s="1" t="s">
        <v>70</v>
      </c>
      <c r="C18" s="1" t="s">
        <v>71</v>
      </c>
      <c r="D18" s="1" t="s">
        <v>72</v>
      </c>
      <c r="E18" s="1" t="s">
        <v>91</v>
      </c>
      <c r="F18" s="2">
        <v>1</v>
      </c>
      <c r="G18" s="2">
        <v>1328299</v>
      </c>
      <c r="I18" s="2" t="s">
        <v>73</v>
      </c>
      <c r="K18" s="15" t="str">
        <f t="shared" si="0"/>
        <v>LED1 = LED, IR, 940 nm, 5 mm</v>
      </c>
    </row>
    <row r="19" spans="1:11" ht="15" x14ac:dyDescent="0.2">
      <c r="A19" s="25" t="s">
        <v>129</v>
      </c>
      <c r="B19" s="1" t="s">
        <v>99</v>
      </c>
      <c r="C19" s="1" t="s">
        <v>95</v>
      </c>
      <c r="D19" s="1" t="s">
        <v>96</v>
      </c>
      <c r="E19" s="1" t="s">
        <v>97</v>
      </c>
      <c r="F19" s="2">
        <v>1</v>
      </c>
      <c r="G19" s="2">
        <v>1497891</v>
      </c>
      <c r="I19" s="2" t="s">
        <v>128</v>
      </c>
      <c r="K19" s="15" t="str">
        <f t="shared" si="0"/>
        <v>T1 = OP803SL (or BPY62), phototransistor, NPN</v>
      </c>
    </row>
    <row r="20" spans="1:11" ht="15" x14ac:dyDescent="0.2">
      <c r="A20" s="24" t="s">
        <v>74</v>
      </c>
      <c r="B20" s="1" t="s">
        <v>61</v>
      </c>
      <c r="C20" t="s">
        <v>75</v>
      </c>
      <c r="D20" s="1" t="s">
        <v>76</v>
      </c>
      <c r="E20" s="1" t="s">
        <v>93</v>
      </c>
      <c r="F20" s="2">
        <v>1</v>
      </c>
      <c r="G20">
        <v>1504819</v>
      </c>
      <c r="I20" s="2" t="s">
        <v>77</v>
      </c>
      <c r="K20" s="15" t="str">
        <f t="shared" si="0"/>
        <v>T3 = BC547C, 45 V, 100 mA, 500 mW, hfe=400</v>
      </c>
    </row>
    <row r="21" spans="1:11" ht="15" x14ac:dyDescent="0.2">
      <c r="A21" s="24" t="s">
        <v>78</v>
      </c>
      <c r="B21" s="1" t="s">
        <v>79</v>
      </c>
      <c r="C21" t="s">
        <v>80</v>
      </c>
      <c r="D21" s="1" t="s">
        <v>81</v>
      </c>
      <c r="E21" s="1" t="s">
        <v>92</v>
      </c>
      <c r="F21" s="2">
        <v>1</v>
      </c>
      <c r="G21">
        <v>9803971</v>
      </c>
      <c r="I21" s="2" t="s">
        <v>82</v>
      </c>
      <c r="K21" s="15" t="str">
        <f t="shared" si="0"/>
        <v>T2 = TIP112, 100 V, 2 A, 2 W, hfe=1000</v>
      </c>
    </row>
    <row r="22" spans="1:11" ht="15" x14ac:dyDescent="0.2">
      <c r="A22" s="24" t="s">
        <v>83</v>
      </c>
      <c r="B22" s="1" t="s">
        <v>84</v>
      </c>
      <c r="C22" t="s">
        <v>85</v>
      </c>
      <c r="D22" s="1" t="s">
        <v>76</v>
      </c>
      <c r="E22" s="1" t="s">
        <v>94</v>
      </c>
      <c r="F22" s="2">
        <v>1</v>
      </c>
      <c r="G22">
        <v>2317549</v>
      </c>
      <c r="I22" s="2" t="s">
        <v>86</v>
      </c>
      <c r="K22" s="15" t="str">
        <f t="shared" si="0"/>
        <v>T4 = BC557C, -45 V, -100 mA, 500 mW, hfe=400</v>
      </c>
    </row>
    <row r="23" spans="1:11" ht="15" x14ac:dyDescent="0.2">
      <c r="A23" t="s">
        <v>100</v>
      </c>
      <c r="B23" s="1" t="s">
        <v>98</v>
      </c>
      <c r="C23" t="s">
        <v>87</v>
      </c>
      <c r="D23" t="s">
        <v>88</v>
      </c>
      <c r="E23" t="s">
        <v>17</v>
      </c>
      <c r="F23">
        <v>1</v>
      </c>
      <c r="G23">
        <v>1579577</v>
      </c>
      <c r="H23"/>
      <c r="I23" t="s">
        <v>127</v>
      </c>
      <c r="K23" s="15" t="str">
        <f>CONCATENATE(CONCATENATE($E23,IF(ISBLANK($E23),""," = "),$A23),IF(ISBLANK($J23),"",", "),$J23)</f>
        <v>IC1 = PIC12F683-E/P, 8-bit MCU</v>
      </c>
    </row>
    <row r="24" spans="1:11" ht="15" x14ac:dyDescent="0.2">
      <c r="G24"/>
      <c r="K24" s="15"/>
    </row>
    <row r="25" spans="1:11" s="6" customFormat="1" ht="15" x14ac:dyDescent="0.2">
      <c r="A25" s="5" t="s">
        <v>8</v>
      </c>
      <c r="B25" s="5"/>
      <c r="C25" s="5"/>
      <c r="D25" s="5"/>
      <c r="E25" s="5"/>
      <c r="F25" s="17">
        <f>SUM(F26:F34)</f>
        <v>10</v>
      </c>
      <c r="K25" s="18" t="str">
        <f t="shared" si="0"/>
        <v>Misc.</v>
      </c>
    </row>
    <row r="26" spans="1:11" s="8" customFormat="1" ht="15" x14ac:dyDescent="0.2">
      <c r="A26" s="7" t="s">
        <v>110</v>
      </c>
      <c r="B26" s="1" t="s">
        <v>114</v>
      </c>
      <c r="C26" s="7" t="s">
        <v>115</v>
      </c>
      <c r="D26" s="7" t="s">
        <v>111</v>
      </c>
      <c r="E26" s="7" t="s">
        <v>112</v>
      </c>
      <c r="F26" s="8">
        <v>1</v>
      </c>
      <c r="G26" s="2"/>
      <c r="K26" s="15" t="str">
        <f t="shared" si="0"/>
        <v>JP1 = Pinheader 1x2</v>
      </c>
    </row>
    <row r="27" spans="1:11" ht="15" x14ac:dyDescent="0.2">
      <c r="A27" s="24" t="s">
        <v>126</v>
      </c>
      <c r="B27" s="1" t="s">
        <v>107</v>
      </c>
      <c r="C27" s="1" t="s">
        <v>108</v>
      </c>
      <c r="D27" s="1" t="s">
        <v>109</v>
      </c>
      <c r="F27" s="2">
        <v>1</v>
      </c>
      <c r="G27" s="2">
        <v>1740371</v>
      </c>
      <c r="I27" s="2">
        <v>2509565244</v>
      </c>
      <c r="K27" s="15" t="str">
        <f>CONCATENATE(CONCATENATE($E27,IF(ISBLANK($E27),""," = "),$A27),IF(ISBLANK($J27),"",", "),$J27)</f>
        <v>Jumper for JP1, 2 way, 2.54 mm</v>
      </c>
    </row>
    <row r="28" spans="1:11" s="8" customFormat="1" ht="15" x14ac:dyDescent="0.2">
      <c r="A28" s="24" t="s">
        <v>102</v>
      </c>
      <c r="B28" s="1" t="s">
        <v>103</v>
      </c>
      <c r="C28" s="1" t="s">
        <v>104</v>
      </c>
      <c r="D28" s="1" t="s">
        <v>105</v>
      </c>
      <c r="E28" s="7" t="s">
        <v>113</v>
      </c>
      <c r="F28" s="2">
        <v>2</v>
      </c>
      <c r="G28" s="2">
        <v>3041440</v>
      </c>
      <c r="H28" s="2"/>
      <c r="I28" s="26" t="s">
        <v>106</v>
      </c>
      <c r="J28" s="2"/>
      <c r="K28" s="15" t="str">
        <f>CONCATENATE(CONCATENATE($E28,IF(ISBLANK($E28),""," = "),$A28),IF(ISBLANK($J28),"",", "),$J28)</f>
        <v>K1, K2 = Terminal block 5.08 mm, 2-way, 630 V</v>
      </c>
    </row>
    <row r="29" spans="1:11" ht="15" x14ac:dyDescent="0.2">
      <c r="A29" s="7" t="s">
        <v>110</v>
      </c>
      <c r="B29" s="1" t="s">
        <v>114</v>
      </c>
      <c r="C29" s="7" t="s">
        <v>115</v>
      </c>
      <c r="D29" s="7" t="s">
        <v>111</v>
      </c>
      <c r="E29" s="7" t="s">
        <v>116</v>
      </c>
      <c r="F29" s="8">
        <v>4</v>
      </c>
      <c r="H29" s="8"/>
      <c r="I29" s="8"/>
      <c r="J29" s="8"/>
      <c r="K29" s="15" t="str">
        <f>CONCATENATE(CONCATENATE($E29,IF(ISBLANK($E29),""," = "),$A29),IF(ISBLANK($J29),"",", "),$J29)</f>
        <v>K3, K4, K5, K6 = Pinheader 1x2</v>
      </c>
    </row>
    <row r="30" spans="1:11" ht="15" x14ac:dyDescent="0.2">
      <c r="A30" s="24" t="s">
        <v>117</v>
      </c>
      <c r="B30" s="1" t="s">
        <v>114</v>
      </c>
      <c r="C30" s="1" t="s">
        <v>118</v>
      </c>
      <c r="D30" s="1" t="s">
        <v>119</v>
      </c>
      <c r="E30" s="1" t="s">
        <v>23</v>
      </c>
      <c r="F30" s="2">
        <v>1</v>
      </c>
      <c r="G30" s="2">
        <v>1555985</v>
      </c>
      <c r="I30" s="2" t="s">
        <v>120</v>
      </c>
      <c r="K30" s="15" t="str">
        <f>CONCATENATE(CONCATENATE($E30,IF(ISBLANK($E30),""," = "),$A30),IF(ISBLANK($J30),"",", "),$J30)</f>
        <v>S1 = Switch, tactile, 24 V, 50 mA, 6x6 mm</v>
      </c>
    </row>
    <row r="31" spans="1:11" ht="15" x14ac:dyDescent="0.2">
      <c r="A31" s="24" t="s">
        <v>121</v>
      </c>
      <c r="B31" s="1" t="s">
        <v>114</v>
      </c>
      <c r="C31" s="1" t="s">
        <v>122</v>
      </c>
      <c r="D31" s="1" t="s">
        <v>123</v>
      </c>
      <c r="E31" s="1" t="s">
        <v>125</v>
      </c>
      <c r="G31" s="2">
        <v>1197675</v>
      </c>
      <c r="I31" s="26" t="s">
        <v>124</v>
      </c>
      <c r="K31" s="15" t="str">
        <f>CONCATENATE(CONCATENATE($E31,IF(ISBLANK($E31),""," = "),$A31),IF(ISBLANK($J31),"",", "),$J31)</f>
        <v>S2 = Switch, toggle, SPDT, 20 V, 0.4 VA</v>
      </c>
    </row>
    <row r="32" spans="1:11" x14ac:dyDescent="0.2">
      <c r="A32" s="2"/>
      <c r="B32" s="2"/>
      <c r="C32" s="2"/>
      <c r="D32" s="2"/>
      <c r="E32" s="2"/>
    </row>
    <row r="33" spans="1:11" ht="15" x14ac:dyDescent="0.2">
      <c r="A33" s="1" t="s">
        <v>101</v>
      </c>
      <c r="B33" s="1" t="s">
        <v>19</v>
      </c>
      <c r="F33" s="2">
        <v>1</v>
      </c>
      <c r="G33" s="8"/>
      <c r="K33" s="15" t="str">
        <f>CONCATENATE(CONCATENATE($E33,IF(ISBLANK($E33),""," = "),$A33),IF(ISBLANK($J33),"",", "),$J33)</f>
        <v>PCB 140011-1-v1.0</v>
      </c>
    </row>
    <row r="34" spans="1:11" ht="15" x14ac:dyDescent="0.2">
      <c r="K34" s="15" t="str">
        <f t="shared" si="0"/>
        <v/>
      </c>
    </row>
    <row r="35" spans="1:11" ht="15" x14ac:dyDescent="0.2">
      <c r="A35"/>
      <c r="K35" s="15" t="str">
        <f t="shared" si="0"/>
        <v/>
      </c>
    </row>
    <row r="36" spans="1:11" ht="15" x14ac:dyDescent="0.2">
      <c r="A36"/>
      <c r="K36" s="15" t="str">
        <f t="shared" si="0"/>
        <v/>
      </c>
    </row>
    <row r="37" spans="1:11" ht="15" x14ac:dyDescent="0.2">
      <c r="A37"/>
      <c r="K37" s="15" t="str">
        <f t="shared" si="0"/>
        <v/>
      </c>
    </row>
    <row r="38" spans="1:11" ht="15" x14ac:dyDescent="0.2">
      <c r="A38"/>
      <c r="K38" s="15" t="str">
        <f t="shared" ref="K38:K69" si="2">CONCATENATE(CONCATENATE($E38,IF(ISBLANK($E38),""," = "),$A38),IF(ISBLANK($J38),"",", "),$J38)</f>
        <v/>
      </c>
    </row>
    <row r="39" spans="1:11" ht="15" x14ac:dyDescent="0.2">
      <c r="A39"/>
      <c r="K39" s="15" t="str">
        <f t="shared" si="2"/>
        <v/>
      </c>
    </row>
    <row r="40" spans="1:11" ht="15" x14ac:dyDescent="0.2">
      <c r="K40" s="15" t="str">
        <f t="shared" si="2"/>
        <v/>
      </c>
    </row>
    <row r="41" spans="1:11" ht="15" x14ac:dyDescent="0.2">
      <c r="K41" s="15" t="str">
        <f t="shared" si="2"/>
        <v/>
      </c>
    </row>
    <row r="42" spans="1:11" ht="15" x14ac:dyDescent="0.2">
      <c r="K42" s="15" t="str">
        <f t="shared" si="2"/>
        <v/>
      </c>
    </row>
    <row r="43" spans="1:11" ht="15" x14ac:dyDescent="0.2">
      <c r="A43"/>
      <c r="K43" s="15" t="str">
        <f t="shared" si="2"/>
        <v/>
      </c>
    </row>
    <row r="44" spans="1:11" ht="15" x14ac:dyDescent="0.2">
      <c r="K44" s="15" t="str">
        <f t="shared" si="2"/>
        <v/>
      </c>
    </row>
    <row r="45" spans="1:11" ht="15" x14ac:dyDescent="0.2">
      <c r="K45" s="15" t="str">
        <f t="shared" si="2"/>
        <v/>
      </c>
    </row>
    <row r="46" spans="1:11" ht="15" x14ac:dyDescent="0.2">
      <c r="K46" s="15" t="str">
        <f t="shared" si="2"/>
        <v/>
      </c>
    </row>
    <row r="47" spans="1:11" ht="15" x14ac:dyDescent="0.2">
      <c r="K47" s="15" t="str">
        <f t="shared" si="2"/>
        <v/>
      </c>
    </row>
    <row r="48" spans="1:11" ht="15" x14ac:dyDescent="0.2">
      <c r="K48" s="15" t="str">
        <f t="shared" si="2"/>
        <v/>
      </c>
    </row>
    <row r="49" spans="11:11" ht="15" x14ac:dyDescent="0.2">
      <c r="K49" s="15" t="str">
        <f t="shared" si="2"/>
        <v/>
      </c>
    </row>
    <row r="50" spans="11:11" ht="15" x14ac:dyDescent="0.2">
      <c r="K50" s="15" t="str">
        <f t="shared" si="2"/>
        <v/>
      </c>
    </row>
    <row r="51" spans="11:11" ht="15" x14ac:dyDescent="0.2">
      <c r="K51" s="15" t="str">
        <f t="shared" si="2"/>
        <v/>
      </c>
    </row>
    <row r="52" spans="11:11" ht="15" x14ac:dyDescent="0.2">
      <c r="K52" s="15" t="str">
        <f t="shared" si="2"/>
        <v/>
      </c>
    </row>
    <row r="53" spans="11:11" ht="15" x14ac:dyDescent="0.2">
      <c r="K53" s="15" t="str">
        <f t="shared" si="2"/>
        <v/>
      </c>
    </row>
    <row r="54" spans="11:11" ht="15" x14ac:dyDescent="0.2">
      <c r="K54" s="15" t="str">
        <f t="shared" si="2"/>
        <v/>
      </c>
    </row>
    <row r="55" spans="11:11" ht="15" x14ac:dyDescent="0.2">
      <c r="K55" s="15" t="str">
        <f t="shared" si="2"/>
        <v/>
      </c>
    </row>
    <row r="56" spans="11:11" ht="15" x14ac:dyDescent="0.2">
      <c r="K56" s="15" t="str">
        <f t="shared" si="2"/>
        <v/>
      </c>
    </row>
    <row r="57" spans="11:11" ht="15" x14ac:dyDescent="0.2">
      <c r="K57" s="15" t="str">
        <f t="shared" si="2"/>
        <v/>
      </c>
    </row>
    <row r="58" spans="11:11" ht="15" x14ac:dyDescent="0.2">
      <c r="K58" s="15" t="str">
        <f t="shared" si="2"/>
        <v/>
      </c>
    </row>
    <row r="59" spans="11:11" ht="15" x14ac:dyDescent="0.2">
      <c r="K59" s="15" t="str">
        <f t="shared" si="2"/>
        <v/>
      </c>
    </row>
    <row r="60" spans="11:11" ht="15" x14ac:dyDescent="0.2">
      <c r="K60" s="15" t="str">
        <f t="shared" si="2"/>
        <v/>
      </c>
    </row>
    <row r="61" spans="11:11" ht="15" x14ac:dyDescent="0.2">
      <c r="K61" s="15" t="str">
        <f t="shared" si="2"/>
        <v/>
      </c>
    </row>
    <row r="62" spans="11:11" ht="15" x14ac:dyDescent="0.2">
      <c r="K62" s="15" t="str">
        <f t="shared" si="2"/>
        <v/>
      </c>
    </row>
    <row r="63" spans="11:11" ht="15" x14ac:dyDescent="0.2">
      <c r="K63" s="15" t="str">
        <f t="shared" si="2"/>
        <v/>
      </c>
    </row>
    <row r="64" spans="11:11" ht="15" x14ac:dyDescent="0.2">
      <c r="K64" s="15" t="str">
        <f t="shared" si="2"/>
        <v/>
      </c>
    </row>
    <row r="65" spans="11:11" ht="15" x14ac:dyDescent="0.2">
      <c r="K65" s="15" t="str">
        <f t="shared" si="2"/>
        <v/>
      </c>
    </row>
    <row r="66" spans="11:11" ht="15" x14ac:dyDescent="0.2">
      <c r="K66" s="15" t="str">
        <f t="shared" si="2"/>
        <v/>
      </c>
    </row>
    <row r="67" spans="11:11" ht="15" x14ac:dyDescent="0.2">
      <c r="K67" s="15" t="str">
        <f t="shared" si="2"/>
        <v/>
      </c>
    </row>
    <row r="68" spans="11:11" ht="15" x14ac:dyDescent="0.2">
      <c r="K68" s="15" t="str">
        <f t="shared" si="2"/>
        <v/>
      </c>
    </row>
    <row r="69" spans="11:11" ht="15" x14ac:dyDescent="0.2">
      <c r="K69" s="15" t="str">
        <f t="shared" si="2"/>
        <v/>
      </c>
    </row>
    <row r="70" spans="11:11" ht="15" x14ac:dyDescent="0.2">
      <c r="K70" s="15" t="str">
        <f t="shared" ref="K70:K103" si="3">CONCATENATE(CONCATENATE($E70,IF(ISBLANK($E70),""," = "),$A70),IF(ISBLANK($J70),"",", "),$J70)</f>
        <v/>
      </c>
    </row>
    <row r="71" spans="11:11" ht="15" x14ac:dyDescent="0.2">
      <c r="K71" s="15" t="str">
        <f t="shared" si="3"/>
        <v/>
      </c>
    </row>
    <row r="72" spans="11:11" ht="15" x14ac:dyDescent="0.2">
      <c r="K72" s="15" t="str">
        <f t="shared" si="3"/>
        <v/>
      </c>
    </row>
    <row r="73" spans="11:11" ht="15" x14ac:dyDescent="0.2">
      <c r="K73" s="15" t="str">
        <f t="shared" si="3"/>
        <v/>
      </c>
    </row>
    <row r="74" spans="11:11" ht="15" x14ac:dyDescent="0.2">
      <c r="K74" s="15" t="str">
        <f t="shared" si="3"/>
        <v/>
      </c>
    </row>
    <row r="75" spans="11:11" ht="15" x14ac:dyDescent="0.2">
      <c r="K75" s="15" t="str">
        <f t="shared" si="3"/>
        <v/>
      </c>
    </row>
    <row r="76" spans="11:11" ht="15" x14ac:dyDescent="0.2">
      <c r="K76" s="15" t="str">
        <f t="shared" si="3"/>
        <v/>
      </c>
    </row>
    <row r="77" spans="11:11" ht="15" x14ac:dyDescent="0.2">
      <c r="K77" s="15" t="str">
        <f t="shared" si="3"/>
        <v/>
      </c>
    </row>
    <row r="78" spans="11:11" ht="15" x14ac:dyDescent="0.2">
      <c r="K78" s="15" t="str">
        <f t="shared" si="3"/>
        <v/>
      </c>
    </row>
    <row r="79" spans="11:11" ht="15" x14ac:dyDescent="0.2">
      <c r="K79" s="15" t="str">
        <f t="shared" si="3"/>
        <v/>
      </c>
    </row>
    <row r="80" spans="11:11" ht="15" x14ac:dyDescent="0.2">
      <c r="K80" s="15" t="str">
        <f t="shared" si="3"/>
        <v/>
      </c>
    </row>
    <row r="81" spans="11:11" ht="15" x14ac:dyDescent="0.2">
      <c r="K81" s="15" t="str">
        <f t="shared" si="3"/>
        <v/>
      </c>
    </row>
    <row r="82" spans="11:11" ht="15" x14ac:dyDescent="0.2">
      <c r="K82" s="15" t="str">
        <f t="shared" si="3"/>
        <v/>
      </c>
    </row>
    <row r="83" spans="11:11" ht="15" x14ac:dyDescent="0.2">
      <c r="K83" s="15" t="str">
        <f t="shared" si="3"/>
        <v/>
      </c>
    </row>
    <row r="84" spans="11:11" ht="15" x14ac:dyDescent="0.2">
      <c r="K84" s="15" t="str">
        <f t="shared" si="3"/>
        <v/>
      </c>
    </row>
    <row r="85" spans="11:11" ht="15" x14ac:dyDescent="0.2">
      <c r="K85" s="15" t="str">
        <f t="shared" si="3"/>
        <v/>
      </c>
    </row>
    <row r="86" spans="11:11" ht="15" x14ac:dyDescent="0.2">
      <c r="K86" s="15" t="str">
        <f t="shared" si="3"/>
        <v/>
      </c>
    </row>
    <row r="87" spans="11:11" ht="15" x14ac:dyDescent="0.2">
      <c r="K87" s="15" t="str">
        <f t="shared" si="3"/>
        <v/>
      </c>
    </row>
    <row r="88" spans="11:11" ht="15" x14ac:dyDescent="0.2">
      <c r="K88" s="15" t="str">
        <f t="shared" si="3"/>
        <v/>
      </c>
    </row>
    <row r="89" spans="11:11" ht="15" x14ac:dyDescent="0.2">
      <c r="K89" s="15" t="str">
        <f t="shared" si="3"/>
        <v/>
      </c>
    </row>
    <row r="90" spans="11:11" ht="15" x14ac:dyDescent="0.2">
      <c r="K90" s="15" t="str">
        <f t="shared" si="3"/>
        <v/>
      </c>
    </row>
    <row r="91" spans="11:11" ht="15" x14ac:dyDescent="0.2">
      <c r="K91" s="15" t="str">
        <f t="shared" si="3"/>
        <v/>
      </c>
    </row>
    <row r="92" spans="11:11" ht="15" x14ac:dyDescent="0.2">
      <c r="K92" s="15" t="str">
        <f t="shared" si="3"/>
        <v/>
      </c>
    </row>
    <row r="93" spans="11:11" ht="15" x14ac:dyDescent="0.2">
      <c r="K93" s="15" t="str">
        <f t="shared" si="3"/>
        <v/>
      </c>
    </row>
    <row r="94" spans="11:11" ht="15" x14ac:dyDescent="0.2">
      <c r="K94" s="15" t="str">
        <f t="shared" si="3"/>
        <v/>
      </c>
    </row>
    <row r="95" spans="11:11" ht="15" x14ac:dyDescent="0.2">
      <c r="K95" s="15" t="str">
        <f t="shared" si="3"/>
        <v/>
      </c>
    </row>
    <row r="96" spans="11:11" ht="15" x14ac:dyDescent="0.2">
      <c r="K96" s="15" t="str">
        <f t="shared" si="3"/>
        <v/>
      </c>
    </row>
    <row r="97" spans="11:11" ht="15" x14ac:dyDescent="0.2">
      <c r="K97" s="15" t="str">
        <f t="shared" si="3"/>
        <v/>
      </c>
    </row>
    <row r="98" spans="11:11" ht="15" x14ac:dyDescent="0.2">
      <c r="K98" s="15" t="str">
        <f t="shared" si="3"/>
        <v/>
      </c>
    </row>
    <row r="99" spans="11:11" ht="15" x14ac:dyDescent="0.2">
      <c r="K99" s="15" t="str">
        <f t="shared" si="3"/>
        <v/>
      </c>
    </row>
    <row r="100" spans="11:11" ht="15" x14ac:dyDescent="0.2">
      <c r="K100" s="15" t="str">
        <f t="shared" si="3"/>
        <v/>
      </c>
    </row>
    <row r="101" spans="11:11" ht="15" x14ac:dyDescent="0.2">
      <c r="K101" s="15" t="str">
        <f t="shared" si="3"/>
        <v/>
      </c>
    </row>
    <row r="102" spans="11:11" ht="15" x14ac:dyDescent="0.2">
      <c r="K102" s="15" t="str">
        <f t="shared" si="3"/>
        <v/>
      </c>
    </row>
    <row r="103" spans="11:11" ht="15" x14ac:dyDescent="0.2">
      <c r="K103" s="15" t="str">
        <f t="shared" si="3"/>
        <v/>
      </c>
    </row>
  </sheetData>
  <mergeCells count="1">
    <mergeCell ref="A1:F1"/>
  </mergeCells>
  <phoneticPr fontId="7" type="noConversion"/>
  <pageMargins left="0.31527777777777777" right="0.31527777777777777" top="0.31527777777777777" bottom="0.41388888888888886" header="0.51180555555555551" footer="0.31527777777777777"/>
  <pageSetup paperSize="9" scale="87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"/>
  <sheetViews>
    <sheetView zoomScaleNormal="100" workbookViewId="0">
      <selection sqref="A1:D1"/>
    </sheetView>
  </sheetViews>
  <sheetFormatPr baseColWidth="10" defaultColWidth="11.5703125" defaultRowHeight="12.75" x14ac:dyDescent="0.2"/>
  <cols>
    <col min="1" max="1" width="13.140625" style="2" customWidth="1"/>
    <col min="2" max="2" width="6" style="2" customWidth="1"/>
    <col min="3" max="3" width="21.42578125" style="2" customWidth="1"/>
    <col min="4" max="4" width="128" style="2" customWidth="1"/>
    <col min="5" max="16384" width="11.5703125" style="2"/>
  </cols>
  <sheetData>
    <row r="1" spans="1:4" s="9" customFormat="1" ht="17.100000000000001" customHeight="1" x14ac:dyDescent="0.2">
      <c r="A1" s="23" t="s">
        <v>9</v>
      </c>
      <c r="B1" s="23"/>
      <c r="C1" s="23"/>
      <c r="D1" s="23"/>
    </row>
    <row r="2" spans="1:4" s="9" customFormat="1" ht="14.85" customHeight="1" x14ac:dyDescent="0.2">
      <c r="A2" s="10" t="s">
        <v>10</v>
      </c>
      <c r="B2" s="11" t="s">
        <v>11</v>
      </c>
      <c r="C2" s="11" t="s">
        <v>12</v>
      </c>
      <c r="D2" s="11" t="s">
        <v>0</v>
      </c>
    </row>
    <row r="3" spans="1:4" x14ac:dyDescent="0.2">
      <c r="A3" s="12"/>
      <c r="B3" s="13"/>
      <c r="C3" s="13"/>
      <c r="D3" s="13"/>
    </row>
    <row r="4" spans="1:4" x14ac:dyDescent="0.2">
      <c r="A4" s="12"/>
      <c r="B4" s="13"/>
      <c r="C4" s="13"/>
      <c r="D4" s="13"/>
    </row>
    <row r="5" spans="1:4" x14ac:dyDescent="0.2">
      <c r="A5" s="14"/>
    </row>
    <row r="6" spans="1:4" x14ac:dyDescent="0.2">
      <c r="A6" s="14"/>
    </row>
  </sheetData>
  <mergeCells count="1">
    <mergeCell ref="A1:D1"/>
  </mergeCells>
  <phoneticPr fontId="7" type="noConversion"/>
  <pageMargins left="0.31527777777777777" right="0.31527777777777777" top="0.31527777777777777" bottom="0.41388888888888886" header="0.51180555555555551" footer="0.31527777777777777"/>
  <pageSetup paperSize="9" scale="85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BOM</vt:lpstr>
      <vt:lpstr>history</vt:lpstr>
      <vt:lpstr>BOM!Zone_d_impression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CPV</dc:creator>
  <cp:lastModifiedBy>CPV</cp:lastModifiedBy>
  <cp:lastPrinted>2009-08-03T09:49:46Z</cp:lastPrinted>
  <dcterms:created xsi:type="dcterms:W3CDTF">2009-05-15T08:53:47Z</dcterms:created>
  <dcterms:modified xsi:type="dcterms:W3CDTF">2014-05-14T19:53:21Z</dcterms:modified>
</cp:coreProperties>
</file>