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'BOM'!$A$1:$I$45</definedName>
  </definedNames>
  <calcPr calcId="145621"/>
</workbook>
</file>

<file path=xl/sharedStrings.xml><?xml version="1.0" encoding="utf-8"?>
<sst xmlns="http://schemas.openxmlformats.org/spreadsheetml/2006/main" count="130" uniqueCount="106">
  <si>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</si>
  <si>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</si>
  <si>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</si>
  <si>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</si>
  <si>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</si>
  <si>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</si>
  <si>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</si>
  <si>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</si>
  <si>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</si>
  <si>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</si>
  <si>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</si>
  <si>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</si>
  <si>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</si>
  <si>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</si>
  <si>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</si>
  <si>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</si>
  <si>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</si>
  <si>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</si>
  <si>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</si>
  <si>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</si>
  <si>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27 Ω, 0W1, 1 %, 0603</t>
  </si>
  <si>
    <t>Vishay Draloric</t>
  </si>
  <si>
    <t>CRCW060327R0FKEA</t>
  </si>
  <si>
    <t>RC0603_120631</t>
  </si>
  <si>
    <t>R1,R2</t>
  </si>
  <si>
    <t>10 kΩ, 0W1, 1 %, 0603</t>
  </si>
  <si>
    <t>Multicomp</t>
  </si>
  <si>
    <t>MCMR06X1002FTL</t>
  </si>
  <si>
    <t>R3,R4</t>
  </si>
  <si>
    <t>620 Ω, 0W1,1 %, 0603</t>
  </si>
  <si>
    <t>CRCW0603620RFKEA</t>
  </si>
  <si>
    <t>R5</t>
  </si>
  <si>
    <t>CRCW06031K00JNEA</t>
  </si>
  <si>
    <t>R6</t>
  </si>
  <si>
    <t>47 pF, 50 V, 5 %, C0G/NP0 0603</t>
  </si>
  <si>
    <t>MC0603N470J500CT</t>
  </si>
  <si>
    <t>C1,C2</t>
  </si>
  <si>
    <t>100 nF, 25 V, 10 %, X7R 0603</t>
  </si>
  <si>
    <t>MC0603B104K250CT</t>
  </si>
  <si>
    <t>C3,C6-C9,C11,C13</t>
  </si>
  <si>
    <t>27 pF, 50 V</t>
  </si>
  <si>
    <t>MC0603N270J500CT</t>
  </si>
  <si>
    <t>C4,C5</t>
  </si>
  <si>
    <t>MC0603X475K6R3CT</t>
  </si>
  <si>
    <t>C10</t>
  </si>
  <si>
    <t>4µ7, 6V3, 10 %, X5R 0603</t>
  </si>
  <si>
    <t>10 µF, 10 V, 20 %, X5R 0603</t>
  </si>
  <si>
    <t>TDK</t>
  </si>
  <si>
    <t>C1608X5R1A106M</t>
  </si>
  <si>
    <t>C12</t>
  </si>
  <si>
    <t>Inductor</t>
  </si>
  <si>
    <t>1 kΩ, 0W1, 5 %, 0603</t>
  </si>
  <si>
    <t>Murata</t>
  </si>
  <si>
    <t>BLM18AG601SN1D</t>
  </si>
  <si>
    <t>L1</t>
  </si>
  <si>
    <t>600Ω@100MHz, 0Ω38/0A5, 0603, Murata BLM18AG601SN1D</t>
  </si>
  <si>
    <t>Semiconductor</t>
  </si>
  <si>
    <t>PRTR5V0U2X</t>
  </si>
  <si>
    <t>NXP</t>
  </si>
  <si>
    <t>SOT143B</t>
  </si>
  <si>
    <t>D1</t>
  </si>
  <si>
    <t>Kingbright</t>
  </si>
  <si>
    <t>LED_0805</t>
  </si>
  <si>
    <t>LED Green, 0805</t>
  </si>
  <si>
    <t>KPHCM-2012CGCK</t>
  </si>
  <si>
    <t>FT311D-32L1C-R</t>
  </si>
  <si>
    <t>FTDI</t>
  </si>
  <si>
    <t>LQFP-32_N</t>
  </si>
  <si>
    <t>IC1</t>
  </si>
  <si>
    <t>KF33BDT-TR</t>
  </si>
  <si>
    <t>STMicroelectronics</t>
  </si>
  <si>
    <t>DPAK3</t>
  </si>
  <si>
    <t>IC2</t>
  </si>
  <si>
    <t>USB type A, receptacle, R/A, PCB, through hole</t>
  </si>
  <si>
    <t>MC32593</t>
  </si>
  <si>
    <t>USB A</t>
  </si>
  <si>
    <t>K1</t>
  </si>
  <si>
    <t>Fischer</t>
  </si>
  <si>
    <t>SL1.025.36Z</t>
  </si>
  <si>
    <t>K3</t>
  </si>
  <si>
    <t>SIL10E_130516</t>
  </si>
  <si>
    <t>K2</t>
  </si>
  <si>
    <t>10way pin header SIL, 2.54 mm spacing</t>
  </si>
  <si>
    <t>Micro USB type B, receptacle, bottom, SMD</t>
  </si>
  <si>
    <t>Molex</t>
  </si>
  <si>
    <t>47346-0001</t>
  </si>
  <si>
    <t>Micro USB B</t>
  </si>
  <si>
    <t>Fischer Elektronik</t>
  </si>
  <si>
    <t>SL2.025.72G</t>
  </si>
  <si>
    <t>6way pinheader (2x3), lead spacing 2.54 mm</t>
  </si>
  <si>
    <t>JP1</t>
  </si>
  <si>
    <t>Header 2x3</t>
  </si>
  <si>
    <t>Jumper 2.54 mm</t>
  </si>
  <si>
    <t>CAB 4 GS</t>
  </si>
  <si>
    <t>none</t>
  </si>
  <si>
    <t>Abracon</t>
  </si>
  <si>
    <t>ABM3-12.000MHZ-D2Y-T</t>
  </si>
  <si>
    <t>ABM3</t>
  </si>
  <si>
    <t>X1</t>
  </si>
  <si>
    <t>Harwin</t>
  </si>
  <si>
    <t>D01-9923246.</t>
  </si>
  <si>
    <t>BOM::130516-1::FT311D Break-out Board::v1.1</t>
  </si>
  <si>
    <t>PCB 130516-1 v1.1</t>
  </si>
  <si>
    <t>K2 for Breadboard: header through hole (10way) spacing 2.54 mm, ???</t>
  </si>
  <si>
    <t>LED1,LED2</t>
  </si>
  <si>
    <t>Crystal, 12 MHz, 20 ppm, Cload 18 pF, 5x3.2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</si>
</sst>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0" fontId="0" fillId="0" borderId="0" xfId="0"/>
    <xf numFmtId="0" fontId="0" fillId="0" borderId="0" xfId="0" applyFont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workbookViewId="0" topLeftCell="A1">
      <selection activeCell="B27" sqref="B27"/>
    </sheetView>
  </sheetViews>
  <sheetFormatPr defaultColWidth="11.57421875" defaultRowHeight="12.75"/>
  <cols>
    <col min="1" max="1" width="61.00390625" style="1" bestFit="1" customWidth="1"/>
    <col min="2" max="2" width="22.28125" style="1" customWidth="1"/>
    <col min="3" max="3" width="33.8515625" style="1" bestFit="1" customWidth="1"/>
    <col min="4" max="4" width="14.710937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68.281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32" t="s">
        <v>101</v>
      </c>
      <c r="B1" s="32"/>
      <c r="C1" s="32"/>
      <c r="D1" s="32"/>
      <c r="E1" s="32"/>
      <c r="F1" s="32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SUM(F4:F7)</f>
        <v>6</v>
      </c>
      <c r="J3" s="18" t="str">
        <f>CONCATENATE(E3,IF(ISBLANK(E3),""," = "),A3)</f>
        <v>Resistor</v>
      </c>
    </row>
    <row r="4" spans="1:10" ht="15">
      <c r="A4" s="1" t="s">
        <v>20</v>
      </c>
      <c r="B4" s="1" t="s">
        <v>21</v>
      </c>
      <c r="C4" t="s">
        <v>22</v>
      </c>
      <c r="D4" s="1" t="s">
        <v>23</v>
      </c>
      <c r="E4" s="1" t="s">
        <v>24</v>
      </c>
      <c r="F4" s="2">
        <v>2</v>
      </c>
      <c r="G4">
        <v>2141211</v>
      </c>
      <c r="J4" s="15" t="str">
        <f aca="true" t="shared" si="0" ref="J4:J75">CONCATENATE(E4,IF(ISBLANK(E4),""," = "),A4)</f>
        <v>R1,R2 = 27 Ω, 0W1, 1 %, 0603</v>
      </c>
    </row>
    <row r="5" spans="1:10" ht="15">
      <c r="A5" s="1" t="s">
        <v>25</v>
      </c>
      <c r="B5" s="1" t="s">
        <v>26</v>
      </c>
      <c r="C5" t="s">
        <v>27</v>
      </c>
      <c r="D5" s="1" t="s">
        <v>23</v>
      </c>
      <c r="E5" s="1" t="s">
        <v>28</v>
      </c>
      <c r="F5" s="2">
        <v>2</v>
      </c>
      <c r="G5">
        <v>2073349</v>
      </c>
      <c r="J5" s="15" t="str">
        <f t="shared" si="0"/>
        <v>R3,R4 = 10 kΩ, 0W1, 1 %, 0603</v>
      </c>
    </row>
    <row r="6" spans="1:10" ht="15">
      <c r="A6" s="1" t="s">
        <v>29</v>
      </c>
      <c r="B6" s="1" t="s">
        <v>21</v>
      </c>
      <c r="C6" t="s">
        <v>30</v>
      </c>
      <c r="D6" s="1" t="s">
        <v>23</v>
      </c>
      <c r="E6" s="1" t="s">
        <v>31</v>
      </c>
      <c r="F6" s="2">
        <v>1</v>
      </c>
      <c r="G6">
        <v>2141352</v>
      </c>
      <c r="J6" s="15" t="str">
        <f t="shared" si="0"/>
        <v>R5 = 620 Ω, 0W1,1 %, 0603</v>
      </c>
    </row>
    <row r="7" spans="1:10" ht="15">
      <c r="A7" s="1" t="s">
        <v>51</v>
      </c>
      <c r="B7" s="1" t="s">
        <v>21</v>
      </c>
      <c r="C7" t="s">
        <v>32</v>
      </c>
      <c r="D7" s="1" t="s">
        <v>23</v>
      </c>
      <c r="E7" s="1" t="s">
        <v>33</v>
      </c>
      <c r="F7" s="2">
        <v>1</v>
      </c>
      <c r="G7">
        <v>1652851</v>
      </c>
      <c r="J7" s="15" t="str">
        <f t="shared" si="0"/>
        <v>R6 = 1 kΩ, 0W1, 5 %, 0603</v>
      </c>
    </row>
    <row r="8" spans="1:10" s="17" customFormat="1" ht="15">
      <c r="A8" s="16" t="s">
        <v>7</v>
      </c>
      <c r="B8" s="16"/>
      <c r="C8" s="16"/>
      <c r="D8" s="16"/>
      <c r="E8" s="16"/>
      <c r="F8" s="17">
        <f>SUM(F9:F10)</f>
        <v>9</v>
      </c>
      <c r="J8" s="18" t="str">
        <f t="shared" si="0"/>
        <v>Capacitor</v>
      </c>
    </row>
    <row r="9" spans="1:10" ht="15">
      <c r="A9" s="1" t="s">
        <v>34</v>
      </c>
      <c r="B9" s="1" t="s">
        <v>26</v>
      </c>
      <c r="C9" t="s">
        <v>35</v>
      </c>
      <c r="D9" s="1" t="s">
        <v>23</v>
      </c>
      <c r="E9" s="1" t="s">
        <v>36</v>
      </c>
      <c r="F9" s="2">
        <v>2</v>
      </c>
      <c r="G9">
        <v>1759062</v>
      </c>
      <c r="J9" s="15" t="str">
        <f>CONCATENATE(E9,IF(ISBLANK(E9),""," = "),A9)</f>
        <v>C1,C2 = 47 pF, 50 V, 5 %, C0G/NP0 0603</v>
      </c>
    </row>
    <row r="10" spans="1:10" ht="15">
      <c r="A10" s="1" t="s">
        <v>37</v>
      </c>
      <c r="B10" s="1" t="s">
        <v>26</v>
      </c>
      <c r="C10" t="s">
        <v>38</v>
      </c>
      <c r="D10" s="1" t="s">
        <v>23</v>
      </c>
      <c r="E10" s="1" t="s">
        <v>39</v>
      </c>
      <c r="F10" s="2">
        <v>7</v>
      </c>
      <c r="G10">
        <v>1759037</v>
      </c>
      <c r="J10" s="15" t="str">
        <f t="shared" si="0"/>
        <v>C3,C6-C9,C11,C13 = 100 nF, 25 V, 10 %, X7R 0603</v>
      </c>
    </row>
    <row r="11" spans="1:10" ht="15">
      <c r="A11" s="1" t="s">
        <v>40</v>
      </c>
      <c r="B11" s="1" t="s">
        <v>26</v>
      </c>
      <c r="C11" t="s">
        <v>41</v>
      </c>
      <c r="D11" s="1" t="s">
        <v>23</v>
      </c>
      <c r="E11" s="1" t="s">
        <v>42</v>
      </c>
      <c r="F11" s="2">
        <v>2</v>
      </c>
      <c r="G11">
        <v>1759058</v>
      </c>
      <c r="J11" s="15" t="str">
        <f>CONCATENATE(E11,IF(ISBLANK(E11),""," = "),A11)</f>
        <v>C4,C5 = 27 pF, 50 V</v>
      </c>
    </row>
    <row r="12" spans="1:10" ht="15">
      <c r="A12" s="1" t="s">
        <v>45</v>
      </c>
      <c r="B12" s="1" t="s">
        <v>26</v>
      </c>
      <c r="C12" t="s">
        <v>43</v>
      </c>
      <c r="D12" s="1" t="s">
        <v>23</v>
      </c>
      <c r="E12" s="1" t="s">
        <v>44</v>
      </c>
      <c r="F12" s="2">
        <v>1</v>
      </c>
      <c r="G12">
        <v>2320811</v>
      </c>
      <c r="J12" s="15" t="str">
        <f>CONCATENATE(E12,IF(ISBLANK(E12),""," = "),A12)</f>
        <v>C10 = 4µ7, 6V3, 10 %, X5R 0603</v>
      </c>
    </row>
    <row r="13" spans="1:10" ht="15">
      <c r="A13" s="1" t="s">
        <v>46</v>
      </c>
      <c r="B13" s="1" t="s">
        <v>47</v>
      </c>
      <c r="C13" t="s">
        <v>48</v>
      </c>
      <c r="D13" s="1" t="s">
        <v>23</v>
      </c>
      <c r="E13" s="1" t="s">
        <v>49</v>
      </c>
      <c r="F13" s="2">
        <v>1</v>
      </c>
      <c r="G13">
        <v>2309028</v>
      </c>
      <c r="J13" s="15" t="str">
        <f>CONCATENATE(E13,IF(ISBLANK(E13),""," = "),A13)</f>
        <v>C12 = 10 µF, 10 V, 20 %, X5R 0603</v>
      </c>
    </row>
    <row r="14" spans="1:10" s="6" customFormat="1" ht="15">
      <c r="A14" s="5" t="s">
        <v>50</v>
      </c>
      <c r="B14" s="5"/>
      <c r="C14" s="5"/>
      <c r="D14" s="5"/>
      <c r="E14" s="5"/>
      <c r="F14" s="6">
        <f>SUM(F15:F15)</f>
        <v>1</v>
      </c>
      <c r="J14" s="18" t="str">
        <f t="shared" si="0"/>
        <v>Inductor</v>
      </c>
    </row>
    <row r="15" spans="1:10" ht="15">
      <c r="A15" t="s">
        <v>55</v>
      </c>
      <c r="B15" s="1" t="s">
        <v>52</v>
      </c>
      <c r="C15" t="s">
        <v>53</v>
      </c>
      <c r="D15" s="1" t="s">
        <v>23</v>
      </c>
      <c r="E15" s="1" t="s">
        <v>54</v>
      </c>
      <c r="F15" s="2">
        <v>1</v>
      </c>
      <c r="G15">
        <v>1515679</v>
      </c>
      <c r="H15" s="1"/>
      <c r="J15" s="15" t="str">
        <f>CONCATENATE(E15,IF(ISBLANK(E15),""," = "),A15)</f>
        <v>L1 = 600Ω@100MHz, 0Ω38/0A5, 0603, Murata BLM18AG601SN1D</v>
      </c>
    </row>
    <row r="16" spans="1:10" s="6" customFormat="1" ht="15">
      <c r="A16" s="5" t="s">
        <v>56</v>
      </c>
      <c r="B16" s="5"/>
      <c r="C16" s="5"/>
      <c r="D16" s="5"/>
      <c r="E16" s="5"/>
      <c r="F16" s="6">
        <f>SUM(F17:F17)</f>
        <v>1</v>
      </c>
      <c r="J16" s="18" t="str">
        <f t="shared" si="0"/>
        <v>Semiconductor</v>
      </c>
    </row>
    <row r="17" spans="1:10" ht="15">
      <c r="A17" s="1" t="s">
        <v>57</v>
      </c>
      <c r="B17" s="1" t="s">
        <v>58</v>
      </c>
      <c r="C17" t="s">
        <v>57</v>
      </c>
      <c r="D17" s="1" t="s">
        <v>59</v>
      </c>
      <c r="E17" s="1" t="s">
        <v>60</v>
      </c>
      <c r="F17" s="2">
        <v>1</v>
      </c>
      <c r="G17">
        <v>1524157</v>
      </c>
      <c r="J17" s="15" t="str">
        <f t="shared" si="0"/>
        <v>D1 = PRTR5V0U2X</v>
      </c>
    </row>
    <row r="18" spans="1:10" s="23" customFormat="1" ht="15">
      <c r="A18" s="22" t="s">
        <v>63</v>
      </c>
      <c r="B18" s="22" t="s">
        <v>61</v>
      </c>
      <c r="C18" s="21" t="s">
        <v>64</v>
      </c>
      <c r="D18" s="22" t="s">
        <v>62</v>
      </c>
      <c r="E18" s="22" t="s">
        <v>104</v>
      </c>
      <c r="F18" s="23">
        <v>2</v>
      </c>
      <c r="G18" s="21">
        <v>1686075</v>
      </c>
      <c r="J18" s="15" t="str">
        <f>CONCATENATE(E18,IF(ISBLANK(E18),""," = "),A18)</f>
        <v>LED1,LED2 = LED Green, 0805</v>
      </c>
    </row>
    <row r="19" spans="1:10" s="23" customFormat="1" ht="15">
      <c r="A19" t="s">
        <v>65</v>
      </c>
      <c r="B19" s="22" t="s">
        <v>66</v>
      </c>
      <c r="C19" t="s">
        <v>65</v>
      </c>
      <c r="D19" s="22" t="s">
        <v>67</v>
      </c>
      <c r="E19" s="22" t="s">
        <v>68</v>
      </c>
      <c r="F19" s="23">
        <v>1</v>
      </c>
      <c r="G19">
        <v>2285511</v>
      </c>
      <c r="J19" s="15" t="str">
        <f>CONCATENATE(E19,IF(ISBLANK(E19),""," = "),A19)</f>
        <v>IC1 = FT311D-32L1C-R</v>
      </c>
    </row>
    <row r="20" spans="1:10" ht="15">
      <c r="A20" s="1" t="s">
        <v>69</v>
      </c>
      <c r="B20" s="1" t="s">
        <v>70</v>
      </c>
      <c r="C20" t="s">
        <v>69</v>
      </c>
      <c r="D20" s="1" t="s">
        <v>71</v>
      </c>
      <c r="E20" s="1" t="s">
        <v>72</v>
      </c>
      <c r="F20" s="23">
        <v>1</v>
      </c>
      <c r="G20">
        <v>1467756</v>
      </c>
      <c r="J20" s="15" t="str">
        <f>CONCATENATE(E20,IF(ISBLANK(E20),""," = "),A20)</f>
        <v>IC2 = KF33BDT-TR</v>
      </c>
    </row>
    <row r="21" spans="1:10" s="6" customFormat="1" ht="15">
      <c r="A21" s="5" t="s">
        <v>8</v>
      </c>
      <c r="B21" s="5"/>
      <c r="C21" s="5"/>
      <c r="D21" s="5"/>
      <c r="E21" s="5"/>
      <c r="J21" s="18" t="str">
        <f t="shared" si="0"/>
        <v>Other</v>
      </c>
    </row>
    <row r="22" spans="1:10" ht="15">
      <c r="A22" s="1" t="s">
        <v>73</v>
      </c>
      <c r="B22" s="1" t="s">
        <v>26</v>
      </c>
      <c r="C22" t="s">
        <v>74</v>
      </c>
      <c r="D22" s="1" t="s">
        <v>75</v>
      </c>
      <c r="E22" s="1" t="s">
        <v>76</v>
      </c>
      <c r="F22" s="23">
        <v>1</v>
      </c>
      <c r="G22">
        <v>1696534</v>
      </c>
      <c r="J22" s="15" t="str">
        <f t="shared" si="0"/>
        <v>K1 = USB type A, receptacle, R/A, PCB, through hole</v>
      </c>
    </row>
    <row r="23" spans="1:10" ht="15">
      <c r="A23" s="24" t="s">
        <v>82</v>
      </c>
      <c r="B23" s="24" t="s">
        <v>77</v>
      </c>
      <c r="C23" s="21" t="s">
        <v>78</v>
      </c>
      <c r="D23" s="24" t="s">
        <v>80</v>
      </c>
      <c r="E23" s="24" t="s">
        <v>81</v>
      </c>
      <c r="F23" s="23">
        <v>1</v>
      </c>
      <c r="G23" s="21">
        <v>9729038</v>
      </c>
      <c r="J23" s="15" t="str">
        <f t="shared" si="0"/>
        <v>K2 = 10way pin header SIL, 2.54 mm spacing</v>
      </c>
    </row>
    <row r="24" spans="1:10" ht="15">
      <c r="A24" s="1" t="s">
        <v>83</v>
      </c>
      <c r="B24" s="1" t="s">
        <v>84</v>
      </c>
      <c r="C24" t="s">
        <v>85</v>
      </c>
      <c r="D24" s="1" t="s">
        <v>86</v>
      </c>
      <c r="E24" s="1" t="s">
        <v>79</v>
      </c>
      <c r="F24" s="23">
        <v>1</v>
      </c>
      <c r="G24">
        <v>1568026</v>
      </c>
      <c r="J24" s="15" t="str">
        <f>CONCATENATE(E24,IF(ISBLANK(E24),""," = "),A24)</f>
        <v>K3 = Micro USB type B, receptacle, bottom, SMD</v>
      </c>
    </row>
    <row r="25" spans="1:10" ht="15">
      <c r="A25" s="26" t="s">
        <v>89</v>
      </c>
      <c r="B25" s="26" t="s">
        <v>87</v>
      </c>
      <c r="C25" s="26" t="s">
        <v>88</v>
      </c>
      <c r="D25" s="26" t="s">
        <v>91</v>
      </c>
      <c r="E25" s="26" t="s">
        <v>90</v>
      </c>
      <c r="F25" s="27">
        <v>1</v>
      </c>
      <c r="G25" s="25">
        <v>9729070</v>
      </c>
      <c r="J25" s="15" t="str">
        <f>CONCATENATE(E25,IF(ISBLANK(E25),""," = "),A25)</f>
        <v>JP1 = 6way pinheader (2x3), lead spacing 2.54 mm</v>
      </c>
    </row>
    <row r="26" spans="1:10" s="27" customFormat="1" ht="15">
      <c r="A26" s="26" t="s">
        <v>92</v>
      </c>
      <c r="B26" s="26" t="s">
        <v>87</v>
      </c>
      <c r="C26" s="26" t="s">
        <v>93</v>
      </c>
      <c r="D26" s="26" t="s">
        <v>94</v>
      </c>
      <c r="E26" s="26" t="s">
        <v>90</v>
      </c>
      <c r="F26" s="27">
        <v>3</v>
      </c>
      <c r="G26" s="25">
        <v>9728970</v>
      </c>
      <c r="J26" s="15" t="str">
        <f>CONCATENATE(E26,IF(ISBLANK(E26),""," = "),A26)</f>
        <v>JP1 = Jumper 2.54 mm</v>
      </c>
    </row>
    <row r="27" spans="1:10" ht="15">
      <c r="A27" s="28" t="s">
        <v>105</v>
      </c>
      <c r="B27" s="1" t="s">
        <v>95</v>
      </c>
      <c r="C27" t="s">
        <v>96</v>
      </c>
      <c r="D27" s="29" t="s">
        <v>97</v>
      </c>
      <c r="E27" s="1" t="s">
        <v>98</v>
      </c>
      <c r="F27" s="30">
        <v>1</v>
      </c>
      <c r="G27">
        <v>2101327</v>
      </c>
      <c r="J27" s="15" t="str">
        <f>CONCATENATE(E27,IF(ISBLANK(E27),""," = "),A27)</f>
        <v>X1 = Crystal, 12 MHz, 20 ppm, Cload 18 pF, 5x3.2 mm</v>
      </c>
    </row>
    <row r="28" spans="1:10" s="6" customFormat="1" ht="15">
      <c r="A28" s="5" t="s">
        <v>9</v>
      </c>
      <c r="B28" s="5"/>
      <c r="C28" s="5"/>
      <c r="D28" s="5"/>
      <c r="E28" s="5"/>
      <c r="J28" s="18" t="str">
        <f t="shared" si="0"/>
        <v>Misc.</v>
      </c>
    </row>
    <row r="29" spans="1:10" s="8" customFormat="1" ht="15">
      <c r="A29" s="7" t="s">
        <v>102</v>
      </c>
      <c r="B29" s="7"/>
      <c r="C29" s="7"/>
      <c r="D29" s="7"/>
      <c r="E29" s="7"/>
      <c r="J29" s="15" t="str">
        <f t="shared" si="0"/>
        <v>PCB 130516-1 v1.1</v>
      </c>
    </row>
    <row r="30" spans="1:10" ht="15">
      <c r="A30" s="1" t="s">
        <v>103</v>
      </c>
      <c r="B30" s="1" t="s">
        <v>99</v>
      </c>
      <c r="C30" t="s">
        <v>100</v>
      </c>
      <c r="D30" s="31" t="s">
        <v>80</v>
      </c>
      <c r="E30" s="1" t="s">
        <v>81</v>
      </c>
      <c r="F30" s="30">
        <v>1</v>
      </c>
      <c r="G30">
        <v>1022218</v>
      </c>
      <c r="J30" s="15" t="str">
        <f t="shared" si="0"/>
        <v>K2 = K2 for Breadboard: header through hole (10way) spacing 2.54 mm, ???</v>
      </c>
    </row>
    <row r="31" spans="7:10" ht="15">
      <c r="G31" s="8"/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spans="1:10" ht="15">
      <c r="A40"/>
      <c r="J40" s="15" t="str">
        <f t="shared" si="0"/>
        <v/>
      </c>
    </row>
    <row r="41" spans="1:10" ht="15">
      <c r="A41"/>
      <c r="J41" s="15" t="str">
        <f t="shared" si="0"/>
        <v/>
      </c>
    </row>
    <row r="42" spans="1:10" ht="15">
      <c r="A42"/>
      <c r="J42" s="15" t="str">
        <f t="shared" si="0"/>
        <v/>
      </c>
    </row>
    <row r="43" spans="1:10" ht="15">
      <c r="A43"/>
      <c r="J43" s="15" t="str">
        <f t="shared" si="0"/>
        <v/>
      </c>
    </row>
    <row r="44" spans="1:10" ht="15">
      <c r="A44"/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spans="1:10" ht="15">
      <c r="A48"/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aca="true" t="shared" si="1" ref="J76:J108">CONCATENATE(E76,IF(ISBLANK(E76),""," = "),A76)</f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  <row r="95" ht="15">
      <c r="J95" s="15" t="str">
        <f t="shared" si="1"/>
        <v/>
      </c>
    </row>
    <row r="96" ht="15">
      <c r="J96" s="15" t="str">
        <f t="shared" si="1"/>
        <v/>
      </c>
    </row>
    <row r="97" ht="15">
      <c r="J97" s="15" t="str">
        <f t="shared" si="1"/>
        <v/>
      </c>
    </row>
    <row r="98" ht="15">
      <c r="J98" s="15" t="str">
        <f t="shared" si="1"/>
        <v/>
      </c>
    </row>
    <row r="99" ht="15">
      <c r="J99" s="15" t="str">
        <f t="shared" si="1"/>
        <v/>
      </c>
    </row>
    <row r="100" ht="15">
      <c r="J100" s="15" t="str">
        <f t="shared" si="1"/>
        <v/>
      </c>
    </row>
    <row r="101" ht="15">
      <c r="J101" s="15" t="str">
        <f t="shared" si="1"/>
        <v/>
      </c>
    </row>
    <row r="102" ht="15">
      <c r="J102" s="15" t="str">
        <f t="shared" si="1"/>
        <v/>
      </c>
    </row>
    <row r="103" ht="15">
      <c r="J103" s="15" t="str">
        <f t="shared" si="1"/>
        <v/>
      </c>
    </row>
    <row r="104" ht="15">
      <c r="J104" s="15" t="str">
        <f t="shared" si="1"/>
        <v/>
      </c>
    </row>
    <row r="105" ht="15">
      <c r="J105" s="15" t="str">
        <f t="shared" si="1"/>
        <v/>
      </c>
    </row>
    <row r="106" ht="15">
      <c r="J106" s="15" t="str">
        <f t="shared" si="1"/>
        <v/>
      </c>
    </row>
    <row r="107" ht="15">
      <c r="J107" s="15" t="str">
        <f t="shared" si="1"/>
        <v/>
      </c>
    </row>
    <row r="108" ht="15">
      <c r="J108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33" t="s">
        <v>10</v>
      </c>
      <c r="B1" s="33"/>
      <c r="C1" s="33"/>
      <c r="D1" s="33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2014-02-24T10:31:33Z</cp:lastPrinted>
  <dcterms:created xsi:type="dcterms:W3CDTF">2009-05-15T08:53:47Z</dcterms:created>
  <dcterms:modified xsi:type="dcterms:W3CDTF">2014-03-26T10:03:46Z</dcterms:modified>
  <cp:category/>
  <cp:version/>
  <cp:contentType/>
  <cp:contentStatus/>
</cp:coreProperties>
</file>